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Default Extension="vml" ContentType="application/vnd.openxmlformats-officedocument.vmlDrawing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9" activeTab="13"/>
  </bookViews>
  <sheets>
    <sheet name="Лист15" sheetId="1" r:id="rId1"/>
    <sheet name="22-43-43Люб. тяга б.э." sheetId="2" r:id="rId2"/>
    <sheet name="ПРО тяга б.э." sheetId="3" r:id="rId3"/>
    <sheet name="Пауэрспорт Профессионалы" sheetId="4" r:id="rId4"/>
    <sheet name="Пауэрспорт Любители" sheetId="5" r:id="rId5"/>
    <sheet name="Проф. народный жим 1_2 вес" sheetId="6" r:id="rId6"/>
    <sheet name="Проф. народный жим 1 вес" sheetId="7" r:id="rId7"/>
    <sheet name="Люб. народный жим 1_2 вес" sheetId="8" r:id="rId8"/>
    <sheet name="Люб. народный жим 1 вес" sheetId="9" r:id="rId9"/>
    <sheet name="Люб. тяга б.э." sheetId="10" r:id="rId10"/>
    <sheet name="ПРО жим софт экип." sheetId="11" r:id="rId11"/>
    <sheet name="Люб. жим софт экип." sheetId="12" r:id="rId12"/>
    <sheet name="ПРО жим б.э." sheetId="13" r:id="rId13"/>
    <sheet name="Люб. жим б.э." sheetId="14" r:id="rId14"/>
    <sheet name="Люб. жим 1.слой" sheetId="15" r:id="rId15"/>
    <sheet name="ПРО жим 1.слой" sheetId="16" r:id="rId16"/>
  </sheets>
  <definedNames/>
  <calcPr fullCalcOnLoad="1" refMode="R1C1"/>
</workbook>
</file>

<file path=xl/sharedStrings.xml><?xml version="1.0" encoding="utf-8"?>
<sst xmlns="http://schemas.openxmlformats.org/spreadsheetml/2006/main" count="694" uniqueCount="181">
  <si>
    <t>ФИО</t>
  </si>
  <si>
    <t>Сумма</t>
  </si>
  <si>
    <t>Тренер</t>
  </si>
  <si>
    <t>Очки</t>
  </si>
  <si>
    <t>Команда</t>
  </si>
  <si>
    <t>Рек</t>
  </si>
  <si>
    <t>Коэф</t>
  </si>
  <si>
    <t>Армейский жим</t>
  </si>
  <si>
    <t>Возрастная группа
Дата рождения/Возраст</t>
  </si>
  <si>
    <t>Собственный
вес</t>
  </si>
  <si>
    <t>Город/Область</t>
  </si>
  <si>
    <t>Подъем на бицепс</t>
  </si>
  <si>
    <t>Кубок России по жиму штанги лежа,становой тяге,пауэрспорту
Любители жим лежа в однослойной экипировке
Дмитров/Московская область 25 - 26 августа 2018 г.</t>
  </si>
  <si>
    <t>Shv/Mel</t>
  </si>
  <si>
    <t>ВЕСОВАЯ КАТЕГОРИЯ   100</t>
  </si>
  <si>
    <t>Фиголь Алексей</t>
  </si>
  <si>
    <t>1. Фиголь Алексей</t>
  </si>
  <si>
    <t>Открытая (26.01.1973)/45</t>
  </si>
  <si>
    <t>97,50</t>
  </si>
  <si>
    <t xml:space="preserve">лично </t>
  </si>
  <si>
    <t xml:space="preserve">Балашиха/Московская область </t>
  </si>
  <si>
    <t>0,0</t>
  </si>
  <si>
    <t>180,0</t>
  </si>
  <si>
    <t>185,0</t>
  </si>
  <si>
    <t>187,5</t>
  </si>
  <si>
    <t xml:space="preserve">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</si>
  <si>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</si>
  <si>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</si>
  <si>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</si>
  <si>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</si>
  <si>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</si>
  <si>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</si>
  <si>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</si>
  <si>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</si>
  <si>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</si>
  <si>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</si>
  <si>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</si>
  <si>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</si>
  <si>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</si>
  <si>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100,0</t>
  </si>
  <si>
    <t>105,0938</t>
  </si>
  <si>
    <t>Результат</t>
  </si>
  <si>
    <t>Кубок России по жиму штанги лежа,становой тяге,пауэрспорту
ПРО жим лежа в однослойной экипировке
Дмитров/Московская область 25 - 26 августа 2018 г.</t>
  </si>
  <si>
    <t>Кубок России по жиму штанги лежа,становой тяге,пауэрспорту
Любители жим лежа без экипировки
Дмитров/Московская область 25 - 26 августа 2018 г.</t>
  </si>
  <si>
    <t>ВЕСОВАЯ КАТЕГОРИЯ   52</t>
  </si>
  <si>
    <t xml:space="preserve">Дмитров/Московская область </t>
  </si>
  <si>
    <t>52,5</t>
  </si>
  <si>
    <t>55,0</t>
  </si>
  <si>
    <t>57,5</t>
  </si>
  <si>
    <t>ВЕСОВАЯ КАТЕГОРИЯ   67.5</t>
  </si>
  <si>
    <t>45,0</t>
  </si>
  <si>
    <t>47,5</t>
  </si>
  <si>
    <t xml:space="preserve">Артамонов Егор </t>
  </si>
  <si>
    <t>42,5</t>
  </si>
  <si>
    <t>Пикуш Виктория</t>
  </si>
  <si>
    <t>1. Пикуш Виктория</t>
  </si>
  <si>
    <t>Мастера 40 - 44 (25.08.1978)/40</t>
  </si>
  <si>
    <t>66,30</t>
  </si>
  <si>
    <t>50,0</t>
  </si>
  <si>
    <t>ВЕСОВАЯ КАТЕГОРИЯ   44</t>
  </si>
  <si>
    <t>40,0</t>
  </si>
  <si>
    <t>90,0</t>
  </si>
  <si>
    <t>ВЕСОВАЯ КАТЕГОРИЯ   60</t>
  </si>
  <si>
    <t>Юноши 18 - 19 (07.08.1999)/19</t>
  </si>
  <si>
    <t>60,00</t>
  </si>
  <si>
    <t>75,0</t>
  </si>
  <si>
    <t>-. Маслаков Сергей</t>
  </si>
  <si>
    <t>107,5</t>
  </si>
  <si>
    <t>-. Кочуев Александр</t>
  </si>
  <si>
    <t>67,00</t>
  </si>
  <si>
    <t>ВЕСОВАЯ КАТЕГОРИЯ   75</t>
  </si>
  <si>
    <t>Салосалов Сергей</t>
  </si>
  <si>
    <t>1. Салосалов Сергей</t>
  </si>
  <si>
    <t>Юноши 14 - 15 (11.09.2004)/13</t>
  </si>
  <si>
    <t>74,70</t>
  </si>
  <si>
    <t xml:space="preserve">Москва </t>
  </si>
  <si>
    <t>120,0</t>
  </si>
  <si>
    <t>122,5</t>
  </si>
  <si>
    <t>125,0</t>
  </si>
  <si>
    <t>1. Широков Артем</t>
  </si>
  <si>
    <t>Юноши 18 - 19 (30.07.1999)/19</t>
  </si>
  <si>
    <t>74,90</t>
  </si>
  <si>
    <t>ВЕСОВАЯ КАТЕГОРИЯ   82.5</t>
  </si>
  <si>
    <t>ВЕСОВАЯ КАТЕГОРИЯ   90</t>
  </si>
  <si>
    <t>Долгих Владимир</t>
  </si>
  <si>
    <t>1. Долгих Владимир</t>
  </si>
  <si>
    <t>Открытая (02.07.1993)/25</t>
  </si>
  <si>
    <t>84,50</t>
  </si>
  <si>
    <t xml:space="preserve">Старый Оскол/Белгородская область </t>
  </si>
  <si>
    <t>140,0</t>
  </si>
  <si>
    <t>150,0</t>
  </si>
  <si>
    <t>165,0</t>
  </si>
  <si>
    <t>Уткин Алексей</t>
  </si>
  <si>
    <t>1. Уткин Алексей</t>
  </si>
  <si>
    <t>Открытая (29.08.1979)/38</t>
  </si>
  <si>
    <t>97,70</t>
  </si>
  <si>
    <t>162,5</t>
  </si>
  <si>
    <t>170,0</t>
  </si>
  <si>
    <t>172,5</t>
  </si>
  <si>
    <t>ВЕСОВАЯ КАТЕГОРИЯ   125</t>
  </si>
  <si>
    <t>205,0</t>
  </si>
  <si>
    <t>ВЕСОВАЯ КАТЕГОРИЯ   140</t>
  </si>
  <si>
    <t>Пикуш Руслан</t>
  </si>
  <si>
    <t>1. Пикуш Руслан</t>
  </si>
  <si>
    <t>Мастера 45 - 49 (07.08.1972)/46</t>
  </si>
  <si>
    <t>138,50</t>
  </si>
  <si>
    <t>145,0</t>
  </si>
  <si>
    <t xml:space="preserve">Женщины </t>
  </si>
  <si>
    <t xml:space="preserve">Девушки </t>
  </si>
  <si>
    <t>67,5</t>
  </si>
  <si>
    <t xml:space="preserve">Мастера </t>
  </si>
  <si>
    <t xml:space="preserve">Мастера 40 - 44 </t>
  </si>
  <si>
    <t>39,5650</t>
  </si>
  <si>
    <t xml:space="preserve">Юноши </t>
  </si>
  <si>
    <t xml:space="preserve">Юноши 14 - 15 </t>
  </si>
  <si>
    <t>100,4400</t>
  </si>
  <si>
    <t>82,5</t>
  </si>
  <si>
    <t>96,5827</t>
  </si>
  <si>
    <t>91,3950</t>
  </si>
  <si>
    <t xml:space="preserve">Мастера 45 - 49 </t>
  </si>
  <si>
    <t>81,0008</t>
  </si>
  <si>
    <t>Кубок России по жиму штанги лежа,становой тяге,пауэрспорту
ПРО жим лежа без экипировки
Дмитров/Московская область 25 - 26 августа 2018 г.</t>
  </si>
  <si>
    <t>Марченко Анастасия</t>
  </si>
  <si>
    <t>1. Марченко Анастасия</t>
  </si>
  <si>
    <t>Открытая (13.01.1988)/30</t>
  </si>
  <si>
    <t>110,0</t>
  </si>
  <si>
    <t>200,0</t>
  </si>
  <si>
    <t>77,8354</t>
  </si>
  <si>
    <t xml:space="preserve">Юниоры </t>
  </si>
  <si>
    <t>Кубок России по жиму штанги лежа,становой тяге,пауэрспорту
Любители жим лежа в софт экипировке
Дмитров/Московская область 25 - 26 августа 2018 г.</t>
  </si>
  <si>
    <t xml:space="preserve">Юниорки </t>
  </si>
  <si>
    <t>Кубок России по жиму штанги лежа,становой тяге,пауэрспорту
ПРО жим лежа в софт экипировке
Дмитров/Московская область 25 - 26 августа 2018 г.</t>
  </si>
  <si>
    <t>195,0</t>
  </si>
  <si>
    <t>Кубок России по жиму штанги лежа,становой тяге,пауэрспорту
Любители становая тяга без экипировки
Дмитров/Московская область 25 - 26 августа 2018 г.</t>
  </si>
  <si>
    <t>ВЕСОВАЯ КАТЕГОРИЯ   56</t>
  </si>
  <si>
    <t>Кубок России по жиму штанги лежа,народному иму,становой тяге,пауэрспорту
Любители народный жим (1 вес)
Дмитров/Московская область 25 - 26 августа 2018 г.</t>
  </si>
  <si>
    <t>Жим мн. повт.</t>
  </si>
  <si>
    <t>Вес</t>
  </si>
  <si>
    <t>Повторы</t>
  </si>
  <si>
    <t>Тоннаж</t>
  </si>
  <si>
    <t>Кубок России по жиму штанги лежа,народному иму,становой тяге,пауэрспорту
Любители народный жим (1/2 вес)
Дмитров/Московская область 25 - 26 августа 2018 г.</t>
  </si>
  <si>
    <t>Кубок России по жиму штанги лежа,народному иму,становой тяге,пауэрспорту
Профессионалы народный жим (1 вес)
Дмитров/Московская область 25 - 26 августа 2018 г.</t>
  </si>
  <si>
    <t>Кубок России по жиму штанги лежа,народному иму,становой тяге,пауэрспорту
Профессионалы народный жим (1/2 вес)
Дмитров/Московская область 25 - 26 августа 2018 г.</t>
  </si>
  <si>
    <t>Кубок России пауэрспорт
Пауэрспорт Любители
Дмитров/Московская область 25 - 26 августа 2018 г.</t>
  </si>
  <si>
    <t>35,0</t>
  </si>
  <si>
    <t>Юниоры 20 - 23 (12.12.1994)/23</t>
  </si>
  <si>
    <t>-. Салосалов Сергей</t>
  </si>
  <si>
    <t>Юноши 14 - 15 (10.08.2004)/14</t>
  </si>
  <si>
    <t>-. Спирин Андрей</t>
  </si>
  <si>
    <t>Открытая (25.08.1991)/27</t>
  </si>
  <si>
    <t>80,60</t>
  </si>
  <si>
    <t>Скугоров Дмитрий</t>
  </si>
  <si>
    <t>-. Скугоров Дмитрий</t>
  </si>
  <si>
    <t>Открытая (30.05.1991)/27</t>
  </si>
  <si>
    <t>81,20</t>
  </si>
  <si>
    <t>62,5</t>
  </si>
  <si>
    <t>-. Тилинин Андрей</t>
  </si>
  <si>
    <t>Открытая (28.11.1987)/30</t>
  </si>
  <si>
    <t>94,10</t>
  </si>
  <si>
    <t>Кубок России пауэрспорт
Пауэрспорт Профессионалы
Дмитров/Московская область 25 - 26 августа 2018 г.</t>
  </si>
  <si>
    <t>-. Березин Павел</t>
  </si>
  <si>
    <t>Юниоры 20 - 23 (01.12.1994)/23</t>
  </si>
  <si>
    <t>94,00</t>
  </si>
  <si>
    <t xml:space="preserve">Коломна/Московская область </t>
  </si>
  <si>
    <t>72,5</t>
  </si>
  <si>
    <t>ВЕСОВАЯ КАТЕГОРИЯ   110</t>
  </si>
  <si>
    <t>Холодов Сергей</t>
  </si>
  <si>
    <t>-. Холодов Сергей</t>
  </si>
  <si>
    <t>Открытая (08.07.1989)/29</t>
  </si>
  <si>
    <t>108,30</t>
  </si>
  <si>
    <t>77,5</t>
  </si>
  <si>
    <t>Кубок Росси становая тяга
ПРО становая тяга без экипировки
Дмитров/Московская область 25 - 26 августа 2018 г.</t>
  </si>
  <si>
    <t>2. Скугоров Дмитрий</t>
  </si>
  <si>
    <t>220,0</t>
  </si>
  <si>
    <t>108,00</t>
  </si>
  <si>
    <t>122,1090</t>
  </si>
  <si>
    <t>Становая тяга кубок россии
Любители становая тяга без экипировки
Дмитров/Московская область августа 2018 г.</t>
  </si>
  <si>
    <t>1. Холодов Сергей</t>
  </si>
  <si>
    <t>242,5</t>
  </si>
  <si>
    <t>130,7317</t>
  </si>
  <si>
    <t>Москва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</si>
</sst>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indent="1"/>
    </xf>
    <xf numFmtId="49" fontId="12" fillId="0" borderId="0" xfId="0" applyNumberFormat="1" applyFont="1" applyFill="1" applyBorder="1" applyAlignment="1">
      <alignment horizontal="left" indent="1"/>
    </xf>
    <xf numFmtId="49" fontId="13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5.875" style="4" bestFit="1" customWidth="1"/>
    <col min="2" max="2" width="28.25390625" style="1" customWidth="1"/>
    <col min="3" max="3" width="6.875" style="1" bestFit="1" customWidth="1"/>
    <col min="4" max="4" width="6.625" style="6" bestFit="1" customWidth="1"/>
    <col min="5" max="5" width="23.75390625" style="5" bestFit="1" customWidth="1"/>
    <col min="6" max="6" width="21.125" style="5" bestFit="1" customWidth="1"/>
    <col min="7" max="10" width="0.2421875" style="1" customWidth="1"/>
    <col min="11" max="13" width="7.00390625" style="1" bestFit="1" customWidth="1"/>
    <col min="14" max="14" width="5.625" style="1" bestFit="1" customWidth="1"/>
    <col min="15" max="16" width="7.00390625" style="1" bestFit="1" customWidth="1"/>
    <col min="17" max="17" width="6.25390625" style="1" bestFit="1" customWidth="1"/>
    <col min="18" max="18" width="5.625" style="1" bestFit="1" customWidth="1"/>
    <col min="19" max="19" width="7.875" style="7" bestFit="1" customWidth="1"/>
    <col min="20" max="20" width="8.625" style="6" bestFit="1" customWidth="1"/>
    <col min="21" max="21" width="23.00390625" style="5" bestFit="1" customWidth="1"/>
    <col min="22" max="16384" width="9.125" style="1" customWidth="1"/>
  </cols>
  <sheetData>
    <row r="1" spans="1:21" ht="1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ht="66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2" customFormat="1" ht="12.75" customHeight="1">
      <c r="A3" s="45" t="s">
        <v>0</v>
      </c>
      <c r="B3" s="47" t="s">
        <v>8</v>
      </c>
      <c r="C3" s="47" t="s">
        <v>9</v>
      </c>
      <c r="D3" s="35" t="s">
        <v>6</v>
      </c>
      <c r="E3" s="49" t="s">
        <v>4</v>
      </c>
      <c r="F3" s="49" t="s">
        <v>10</v>
      </c>
      <c r="G3" s="49"/>
      <c r="H3" s="49"/>
      <c r="I3" s="49"/>
      <c r="J3" s="49"/>
      <c r="K3" s="49" t="s">
        <v>7</v>
      </c>
      <c r="L3" s="49"/>
      <c r="M3" s="49"/>
      <c r="N3" s="49"/>
      <c r="O3" s="49" t="s">
        <v>11</v>
      </c>
      <c r="P3" s="49"/>
      <c r="Q3" s="49"/>
      <c r="R3" s="49"/>
      <c r="S3" s="35" t="s">
        <v>1</v>
      </c>
      <c r="T3" s="35" t="s">
        <v>3</v>
      </c>
      <c r="U3" s="37" t="s">
        <v>2</v>
      </c>
    </row>
    <row r="4" spans="1:21" s="2" customFormat="1" ht="21" customHeight="1" thickBot="1">
      <c r="A4" s="46"/>
      <c r="B4" s="48"/>
      <c r="C4" s="48"/>
      <c r="D4" s="36"/>
      <c r="E4" s="48"/>
      <c r="F4" s="48"/>
      <c r="G4" s="3"/>
      <c r="H4" s="3"/>
      <c r="I4" s="3"/>
      <c r="J4" s="3"/>
      <c r="K4" s="3">
        <v>1</v>
      </c>
      <c r="L4" s="3">
        <v>2</v>
      </c>
      <c r="M4" s="3">
        <v>3</v>
      </c>
      <c r="N4" s="3" t="s">
        <v>5</v>
      </c>
      <c r="O4" s="3">
        <v>1</v>
      </c>
      <c r="P4" s="3">
        <v>2</v>
      </c>
      <c r="Q4" s="3">
        <v>3</v>
      </c>
      <c r="R4" s="3" t="s">
        <v>5</v>
      </c>
      <c r="S4" s="36"/>
      <c r="T4" s="36"/>
      <c r="U4" s="38"/>
    </row>
  </sheetData>
  <sheetProtection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showRowColHeaders="0" zoomScalePageLayoutView="0" workbookViewId="0" topLeftCell="A19">
      <selection activeCell="E20" sqref="E20"/>
    </sheetView>
  </sheetViews>
  <sheetFormatPr defaultColWidth="9.00390625" defaultRowHeight="12.75"/>
  <cols>
    <col min="1" max="1" width="28.25390625" style="4" bestFit="1" customWidth="1"/>
    <col min="2" max="2" width="26.25390625" style="1" bestFit="1" customWidth="1"/>
    <col min="3" max="3" width="10.625" style="1" bestFit="1" customWidth="1"/>
    <col min="4" max="4" width="9.25390625" style="1" bestFit="1" customWidth="1"/>
    <col min="5" max="5" width="22.75390625" style="5" bestFit="1" customWidth="1"/>
    <col min="6" max="6" width="27.625" style="5" bestFit="1" customWidth="1"/>
    <col min="7" max="7" width="4.625" style="1" bestFit="1" customWidth="1"/>
    <col min="8" max="9" width="5.625" style="1" bestFit="1" customWidth="1"/>
    <col min="10" max="10" width="4.625" style="1" bestFit="1" customWidth="1"/>
    <col min="11" max="11" width="7.875" style="4" bestFit="1" customWidth="1"/>
    <col min="12" max="12" width="7.625" style="1" bestFit="1" customWidth="1"/>
    <col min="13" max="13" width="15.625" style="5" bestFit="1" customWidth="1"/>
    <col min="14" max="16384" width="9.125" style="1" customWidth="1"/>
  </cols>
  <sheetData>
    <row r="1" spans="1:13" ht="28.5" customHeight="1">
      <c r="A1" s="52" t="s">
        <v>133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1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2" customFormat="1" ht="12.75" customHeight="1">
      <c r="A3" s="45" t="s">
        <v>0</v>
      </c>
      <c r="B3" s="47" t="s">
        <v>8</v>
      </c>
      <c r="C3" s="47" t="s">
        <v>9</v>
      </c>
      <c r="D3" s="49" t="s">
        <v>13</v>
      </c>
      <c r="E3" s="49" t="s">
        <v>4</v>
      </c>
      <c r="F3" s="49" t="s">
        <v>10</v>
      </c>
      <c r="G3" s="49" t="s">
        <v>11</v>
      </c>
      <c r="H3" s="49"/>
      <c r="I3" s="49"/>
      <c r="J3" s="49"/>
      <c r="K3" s="49" t="s">
        <v>41</v>
      </c>
      <c r="L3" s="49" t="s">
        <v>3</v>
      </c>
      <c r="M3" s="37" t="s">
        <v>2</v>
      </c>
    </row>
    <row r="4" spans="1:13" s="2" customFormat="1" ht="21" customHeight="1" thickBot="1">
      <c r="A4" s="46"/>
      <c r="B4" s="48"/>
      <c r="C4" s="48"/>
      <c r="D4" s="48"/>
      <c r="E4" s="48"/>
      <c r="F4" s="48"/>
      <c r="G4" s="3">
        <v>1</v>
      </c>
      <c r="H4" s="3">
        <v>2</v>
      </c>
      <c r="I4" s="3">
        <v>3</v>
      </c>
      <c r="J4" s="3" t="s">
        <v>5</v>
      </c>
      <c r="K4" s="48"/>
      <c r="L4" s="48"/>
      <c r="M4" s="38"/>
    </row>
    <row r="5" spans="1:12" ht="15">
      <c r="A5" s="50" t="s">
        <v>134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8"/>
      <c r="B6" s="9"/>
      <c r="C6" s="9"/>
      <c r="D6" s="9"/>
      <c r="E6" s="10"/>
      <c r="F6" s="10"/>
      <c r="G6" s="9"/>
      <c r="H6" s="9"/>
      <c r="I6" s="9"/>
      <c r="J6" s="11"/>
      <c r="K6" s="8"/>
      <c r="L6" s="9"/>
      <c r="M6" s="10"/>
    </row>
    <row r="8" ht="15">
      <c r="E8" s="12" t="s">
        <v>26</v>
      </c>
    </row>
    <row r="9" ht="15">
      <c r="E9" s="12" t="s">
        <v>27</v>
      </c>
    </row>
    <row r="10" ht="15">
      <c r="E10" s="12" t="s">
        <v>28</v>
      </c>
    </row>
    <row r="11" ht="15">
      <c r="E11" s="12" t="s">
        <v>29</v>
      </c>
    </row>
    <row r="12" ht="15">
      <c r="E12" s="12" t="s">
        <v>29</v>
      </c>
    </row>
    <row r="13" ht="15">
      <c r="E13" s="12" t="s">
        <v>30</v>
      </c>
    </row>
    <row r="14" ht="15">
      <c r="E14" s="12"/>
    </row>
    <row r="16" spans="1:2" ht="18">
      <c r="A16" s="13" t="s">
        <v>31</v>
      </c>
      <c r="B16" s="14"/>
    </row>
    <row r="17" spans="1:2" ht="15">
      <c r="A17" s="15" t="s">
        <v>107</v>
      </c>
      <c r="B17" s="16"/>
    </row>
    <row r="18" spans="1:2" ht="14.25">
      <c r="A18" s="18"/>
      <c r="B18" s="19" t="s">
        <v>33</v>
      </c>
    </row>
    <row r="19" spans="1:5" ht="15">
      <c r="A19" s="20" t="s">
        <v>34</v>
      </c>
      <c r="B19" s="20" t="s">
        <v>35</v>
      </c>
      <c r="C19" s="20" t="s">
        <v>36</v>
      </c>
      <c r="D19" s="20" t="s">
        <v>37</v>
      </c>
      <c r="E19" s="20" t="s">
        <v>38</v>
      </c>
    </row>
    <row r="20" spans="1:5" ht="12.75">
      <c r="A20" s="17"/>
      <c r="E20" s="4"/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37">
      <selection activeCell="A30" sqref="A30"/>
    </sheetView>
  </sheetViews>
  <sheetFormatPr defaultColWidth="9.00390625" defaultRowHeight="12.75"/>
  <cols>
    <col min="1" max="1" width="28.25390625" style="4" bestFit="1" customWidth="1"/>
    <col min="2" max="2" width="26.25390625" style="1" bestFit="1" customWidth="1"/>
    <col min="3" max="3" width="10.625" style="1" bestFit="1" customWidth="1"/>
    <col min="4" max="4" width="9.25390625" style="1" bestFit="1" customWidth="1"/>
    <col min="5" max="5" width="22.75390625" style="5" bestFit="1" customWidth="1"/>
    <col min="6" max="6" width="27.625" style="5" bestFit="1" customWidth="1"/>
    <col min="7" max="10" width="5.625" style="1" bestFit="1" customWidth="1"/>
    <col min="11" max="11" width="7.875" style="4" bestFit="1" customWidth="1"/>
    <col min="12" max="12" width="8.625" style="1" bestFit="1" customWidth="1"/>
    <col min="13" max="13" width="8.875" style="5" bestFit="1" customWidth="1"/>
    <col min="14" max="16384" width="9.125" style="1" customWidth="1"/>
  </cols>
  <sheetData>
    <row r="1" spans="1:13" ht="28.5" customHeight="1">
      <c r="A1" s="52" t="s">
        <v>131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1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2" customFormat="1" ht="12.75" customHeight="1">
      <c r="A3" s="45" t="s">
        <v>0</v>
      </c>
      <c r="B3" s="47" t="s">
        <v>8</v>
      </c>
      <c r="C3" s="47" t="s">
        <v>9</v>
      </c>
      <c r="D3" s="49" t="s">
        <v>13</v>
      </c>
      <c r="E3" s="49" t="s">
        <v>4</v>
      </c>
      <c r="F3" s="49" t="s">
        <v>10</v>
      </c>
      <c r="G3" s="49" t="s">
        <v>7</v>
      </c>
      <c r="H3" s="49"/>
      <c r="I3" s="49"/>
      <c r="J3" s="49"/>
      <c r="K3" s="49" t="s">
        <v>41</v>
      </c>
      <c r="L3" s="49" t="s">
        <v>3</v>
      </c>
      <c r="M3" s="37" t="s">
        <v>2</v>
      </c>
    </row>
    <row r="4" spans="1:13" s="2" customFormat="1" ht="21" customHeight="1" thickBot="1">
      <c r="A4" s="46"/>
      <c r="B4" s="48"/>
      <c r="C4" s="48"/>
      <c r="D4" s="48"/>
      <c r="E4" s="48"/>
      <c r="F4" s="48"/>
      <c r="G4" s="3">
        <v>1</v>
      </c>
      <c r="H4" s="3">
        <v>2</v>
      </c>
      <c r="I4" s="3">
        <v>3</v>
      </c>
      <c r="J4" s="3" t="s">
        <v>5</v>
      </c>
      <c r="K4" s="48"/>
      <c r="L4" s="48"/>
      <c r="M4" s="38"/>
    </row>
    <row r="5" spans="1:12" ht="15">
      <c r="A5" s="50" t="s">
        <v>82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8"/>
      <c r="B6" s="9"/>
      <c r="C6" s="9"/>
      <c r="D6" s="9"/>
      <c r="E6" s="10"/>
      <c r="F6" s="10"/>
      <c r="G6" s="11"/>
      <c r="H6" s="9"/>
      <c r="I6" s="11"/>
      <c r="J6" s="11"/>
      <c r="K6" s="8"/>
      <c r="L6" s="9"/>
      <c r="M6" s="10" t="s">
        <v>25</v>
      </c>
    </row>
    <row r="8" spans="1:12" ht="15">
      <c r="A8" s="51" t="s">
        <v>14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ht="12.75">
      <c r="A9" s="8"/>
      <c r="B9" s="9"/>
      <c r="C9" s="9"/>
      <c r="D9" s="9"/>
      <c r="E9" s="10"/>
      <c r="F9" s="10"/>
      <c r="G9" s="9"/>
      <c r="H9" s="11"/>
      <c r="I9" s="11"/>
      <c r="J9" s="11"/>
      <c r="K9" s="8"/>
      <c r="L9" s="9"/>
      <c r="M9" s="10" t="s">
        <v>25</v>
      </c>
    </row>
    <row r="11" spans="1:12" ht="15">
      <c r="A11" s="51" t="s">
        <v>99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3" ht="12.75">
      <c r="A12" s="21"/>
      <c r="B12" s="22"/>
      <c r="C12" s="22"/>
      <c r="D12" s="22"/>
      <c r="E12" s="23"/>
      <c r="F12" s="23"/>
      <c r="G12" s="22"/>
      <c r="H12" s="22"/>
      <c r="I12" s="24"/>
      <c r="J12" s="24"/>
      <c r="K12" s="21"/>
      <c r="L12" s="22"/>
      <c r="M12" s="23" t="s">
        <v>25</v>
      </c>
    </row>
    <row r="13" spans="1:13" ht="12.75">
      <c r="A13" s="29"/>
      <c r="B13" s="30"/>
      <c r="C13" s="30"/>
      <c r="D13" s="30"/>
      <c r="E13" s="31"/>
      <c r="F13" s="31"/>
      <c r="G13" s="32"/>
      <c r="H13" s="30"/>
      <c r="I13" s="30"/>
      <c r="J13" s="32"/>
      <c r="K13" s="29"/>
      <c r="L13" s="30"/>
      <c r="M13" s="31" t="s">
        <v>25</v>
      </c>
    </row>
    <row r="15" ht="15">
      <c r="E15" s="12" t="s">
        <v>26</v>
      </c>
    </row>
    <row r="16" ht="15">
      <c r="E16" s="12" t="s">
        <v>27</v>
      </c>
    </row>
    <row r="17" ht="15">
      <c r="E17" s="12" t="s">
        <v>28</v>
      </c>
    </row>
    <row r="18" ht="15">
      <c r="E18" s="12" t="s">
        <v>29</v>
      </c>
    </row>
    <row r="19" ht="15">
      <c r="E19" s="12" t="s">
        <v>29</v>
      </c>
    </row>
    <row r="20" ht="15">
      <c r="E20" s="12" t="s">
        <v>30</v>
      </c>
    </row>
    <row r="21" ht="15">
      <c r="E21" s="12"/>
    </row>
    <row r="23" spans="1:2" ht="18">
      <c r="A23" s="13" t="s">
        <v>31</v>
      </c>
      <c r="B23" s="14"/>
    </row>
    <row r="24" spans="1:2" ht="15">
      <c r="A24" s="15" t="s">
        <v>32</v>
      </c>
      <c r="B24" s="16"/>
    </row>
    <row r="25" spans="1:2" ht="14.25">
      <c r="A25" s="18"/>
      <c r="B25" s="19" t="s">
        <v>33</v>
      </c>
    </row>
    <row r="26" spans="1:5" ht="15">
      <c r="A26" s="20" t="s">
        <v>34</v>
      </c>
      <c r="B26" s="20" t="s">
        <v>35</v>
      </c>
      <c r="C26" s="20" t="s">
        <v>36</v>
      </c>
      <c r="D26" s="20" t="s">
        <v>37</v>
      </c>
      <c r="E26" s="20" t="s">
        <v>38</v>
      </c>
    </row>
    <row r="27" spans="1:5" ht="12.75">
      <c r="A27" s="17"/>
      <c r="E27" s="4"/>
    </row>
    <row r="28" spans="1:5" ht="12.75">
      <c r="A28" s="17"/>
      <c r="E28" s="4"/>
    </row>
    <row r="29" spans="1:5" ht="12.75">
      <c r="A29" s="17"/>
      <c r="E29" s="4"/>
    </row>
    <row r="30" spans="1:5" ht="12.75">
      <c r="A30" s="17"/>
      <c r="E30" s="4"/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28.25390625" style="4" bestFit="1" customWidth="1"/>
    <col min="2" max="2" width="29.00390625" style="1" bestFit="1" customWidth="1"/>
    <col min="3" max="3" width="10.625" style="1" bestFit="1" customWidth="1"/>
    <col min="4" max="4" width="9.25390625" style="1" bestFit="1" customWidth="1"/>
    <col min="5" max="5" width="22.75390625" style="5" bestFit="1" customWidth="1"/>
    <col min="6" max="6" width="17.25390625" style="5" bestFit="1" customWidth="1"/>
    <col min="7" max="9" width="5.625" style="1" bestFit="1" customWidth="1"/>
    <col min="10" max="10" width="4.625" style="1" bestFit="1" customWidth="1"/>
    <col min="11" max="11" width="7.875" style="4" bestFit="1" customWidth="1"/>
    <col min="12" max="12" width="8.625" style="1" bestFit="1" customWidth="1"/>
    <col min="13" max="13" width="8.875" style="5" bestFit="1" customWidth="1"/>
    <col min="14" max="16384" width="9.125" style="1" customWidth="1"/>
  </cols>
  <sheetData>
    <row r="1" spans="1:13" ht="28.5" customHeight="1">
      <c r="A1" s="52" t="s">
        <v>129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1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2" customFormat="1" ht="12.75" customHeight="1">
      <c r="A3" s="45" t="s">
        <v>0</v>
      </c>
      <c r="B3" s="47" t="s">
        <v>8</v>
      </c>
      <c r="C3" s="47" t="s">
        <v>9</v>
      </c>
      <c r="D3" s="49" t="s">
        <v>13</v>
      </c>
      <c r="E3" s="49" t="s">
        <v>4</v>
      </c>
      <c r="F3" s="49" t="s">
        <v>10</v>
      </c>
      <c r="G3" s="49" t="s">
        <v>7</v>
      </c>
      <c r="H3" s="49"/>
      <c r="I3" s="49"/>
      <c r="J3" s="49"/>
      <c r="K3" s="49" t="s">
        <v>41</v>
      </c>
      <c r="L3" s="49" t="s">
        <v>3</v>
      </c>
      <c r="M3" s="37" t="s">
        <v>2</v>
      </c>
    </row>
    <row r="4" spans="1:13" s="2" customFormat="1" ht="21" customHeight="1" thickBot="1">
      <c r="A4" s="46"/>
      <c r="B4" s="48"/>
      <c r="C4" s="48"/>
      <c r="D4" s="48"/>
      <c r="E4" s="48"/>
      <c r="F4" s="48"/>
      <c r="G4" s="3">
        <v>1</v>
      </c>
      <c r="H4" s="3">
        <v>2</v>
      </c>
      <c r="I4" s="3">
        <v>3</v>
      </c>
      <c r="J4" s="3" t="s">
        <v>5</v>
      </c>
      <c r="K4" s="48"/>
      <c r="L4" s="48"/>
      <c r="M4" s="38"/>
    </row>
    <row r="5" spans="1:12" ht="15">
      <c r="A5" s="50" t="s">
        <v>70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8"/>
      <c r="B6" s="9"/>
      <c r="C6" s="9"/>
      <c r="D6" s="9"/>
      <c r="E6" s="10"/>
      <c r="F6" s="10"/>
      <c r="G6" s="9"/>
      <c r="H6" s="9"/>
      <c r="I6" s="9"/>
      <c r="J6" s="11"/>
      <c r="K6" s="8"/>
      <c r="L6" s="9"/>
      <c r="M6" s="10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28</v>
      </c>
    </row>
    <row r="11" ht="15">
      <c r="E11" s="12" t="s">
        <v>29</v>
      </c>
    </row>
    <row r="12" ht="15">
      <c r="E12" s="12" t="s">
        <v>29</v>
      </c>
    </row>
    <row r="13" ht="15">
      <c r="E13" s="12" t="s">
        <v>30</v>
      </c>
    </row>
    <row r="14" ht="15">
      <c r="E14" s="12"/>
    </row>
    <row r="16" spans="1:2" ht="18">
      <c r="A16" s="13" t="s">
        <v>31</v>
      </c>
      <c r="B16" s="14"/>
    </row>
    <row r="17" spans="1:2" ht="15">
      <c r="A17" s="15" t="s">
        <v>107</v>
      </c>
      <c r="B17" s="16"/>
    </row>
    <row r="18" spans="1:2" ht="14.25">
      <c r="A18" s="18"/>
      <c r="B18" s="19" t="s">
        <v>130</v>
      </c>
    </row>
    <row r="19" spans="1:5" ht="15">
      <c r="A19" s="20" t="s">
        <v>34</v>
      </c>
      <c r="B19" s="20" t="s">
        <v>35</v>
      </c>
      <c r="C19" s="20" t="s">
        <v>36</v>
      </c>
      <c r="D19" s="20" t="s">
        <v>37</v>
      </c>
      <c r="E19" s="20" t="s">
        <v>38</v>
      </c>
    </row>
    <row r="20" spans="1:5" ht="12.75">
      <c r="A20" s="17"/>
      <c r="E20" s="4"/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4"/>
  <sheetViews>
    <sheetView showRowColHeaders="0" zoomScalePageLayoutView="0" workbookViewId="0" topLeftCell="A7">
      <selection activeCell="C30" sqref="C30"/>
    </sheetView>
  </sheetViews>
  <sheetFormatPr defaultColWidth="9.00390625" defaultRowHeight="12.75"/>
  <cols>
    <col min="1" max="1" width="28.25390625" style="4" bestFit="1" customWidth="1"/>
    <col min="2" max="2" width="28.375" style="1" bestFit="1" customWidth="1"/>
    <col min="3" max="3" width="10.625" style="1" bestFit="1" customWidth="1"/>
    <col min="4" max="4" width="9.25390625" style="1" bestFit="1" customWidth="1"/>
    <col min="5" max="5" width="22.75390625" style="5" bestFit="1" customWidth="1"/>
    <col min="6" max="6" width="33.375" style="5" bestFit="1" customWidth="1"/>
    <col min="7" max="9" width="5.625" style="1" bestFit="1" customWidth="1"/>
    <col min="10" max="10" width="4.625" style="1" bestFit="1" customWidth="1"/>
    <col min="11" max="11" width="7.875" style="4" bestFit="1" customWidth="1"/>
    <col min="12" max="12" width="8.625" style="1" bestFit="1" customWidth="1"/>
    <col min="13" max="13" width="8.875" style="5" bestFit="1" customWidth="1"/>
    <col min="14" max="16384" width="9.125" style="1" customWidth="1"/>
  </cols>
  <sheetData>
    <row r="1" spans="1:13" ht="28.5" customHeight="1">
      <c r="A1" s="52" t="s">
        <v>121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1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2" customFormat="1" ht="12.75" customHeight="1">
      <c r="A3" s="45" t="s">
        <v>0</v>
      </c>
      <c r="B3" s="47" t="s">
        <v>8</v>
      </c>
      <c r="C3" s="47" t="s">
        <v>9</v>
      </c>
      <c r="D3" s="49" t="s">
        <v>13</v>
      </c>
      <c r="E3" s="49" t="s">
        <v>4</v>
      </c>
      <c r="F3" s="49" t="s">
        <v>10</v>
      </c>
      <c r="G3" s="49" t="s">
        <v>7</v>
      </c>
      <c r="H3" s="49"/>
      <c r="I3" s="49"/>
      <c r="J3" s="49"/>
      <c r="K3" s="49" t="s">
        <v>41</v>
      </c>
      <c r="L3" s="49" t="s">
        <v>3</v>
      </c>
      <c r="M3" s="37" t="s">
        <v>2</v>
      </c>
    </row>
    <row r="4" spans="1:13" s="2" customFormat="1" ht="21" customHeight="1" thickBot="1">
      <c r="A4" s="46"/>
      <c r="B4" s="48"/>
      <c r="C4" s="48"/>
      <c r="D4" s="48"/>
      <c r="E4" s="48"/>
      <c r="F4" s="48"/>
      <c r="G4" s="3">
        <v>1</v>
      </c>
      <c r="H4" s="3">
        <v>2</v>
      </c>
      <c r="I4" s="3">
        <v>3</v>
      </c>
      <c r="J4" s="3" t="s">
        <v>5</v>
      </c>
      <c r="K4" s="48"/>
      <c r="L4" s="48"/>
      <c r="M4" s="38"/>
    </row>
    <row r="5" spans="1:12" ht="15">
      <c r="A5" s="50" t="s">
        <v>70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8" t="s">
        <v>123</v>
      </c>
      <c r="B6" s="9" t="s">
        <v>124</v>
      </c>
      <c r="C6" s="9" t="s">
        <v>74</v>
      </c>
      <c r="D6" s="9" t="str">
        <f>"0,7240"</f>
        <v>0,7240</v>
      </c>
      <c r="E6" s="10" t="s">
        <v>19</v>
      </c>
      <c r="F6" s="10" t="s">
        <v>75</v>
      </c>
      <c r="G6" s="9" t="s">
        <v>39</v>
      </c>
      <c r="H6" s="9" t="s">
        <v>67</v>
      </c>
      <c r="I6" s="11" t="s">
        <v>125</v>
      </c>
      <c r="J6" s="11"/>
      <c r="K6" s="8" t="str">
        <f>"107,5"</f>
        <v>107,5</v>
      </c>
      <c r="L6" s="9" t="str">
        <f>"77,8354"</f>
        <v>77,8354</v>
      </c>
      <c r="M6" s="10" t="s">
        <v>25</v>
      </c>
    </row>
    <row r="8" spans="1:12" ht="15">
      <c r="A8" s="51" t="s">
        <v>99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ht="12.75">
      <c r="A9" s="21"/>
      <c r="B9" s="22"/>
      <c r="C9" s="22"/>
      <c r="D9" s="22"/>
      <c r="E9" s="23"/>
      <c r="F9" s="23"/>
      <c r="G9" s="22"/>
      <c r="H9" s="22"/>
      <c r="I9" s="22"/>
      <c r="J9" s="24"/>
      <c r="K9" s="21"/>
      <c r="L9" s="22"/>
      <c r="M9" s="23" t="s">
        <v>25</v>
      </c>
    </row>
    <row r="10" spans="1:13" ht="12.75">
      <c r="A10" s="29"/>
      <c r="B10" s="30"/>
      <c r="C10" s="30"/>
      <c r="D10" s="30"/>
      <c r="E10" s="31"/>
      <c r="F10" s="31"/>
      <c r="G10" s="30"/>
      <c r="H10" s="30"/>
      <c r="I10" s="32"/>
      <c r="J10" s="32"/>
      <c r="K10" s="29"/>
      <c r="L10" s="30"/>
      <c r="M10" s="31" t="s">
        <v>25</v>
      </c>
    </row>
    <row r="12" ht="15">
      <c r="E12" s="12" t="s">
        <v>26</v>
      </c>
    </row>
    <row r="13" ht="15">
      <c r="E13" s="12" t="s">
        <v>27</v>
      </c>
    </row>
    <row r="14" ht="15">
      <c r="E14" s="12" t="s">
        <v>28</v>
      </c>
    </row>
    <row r="15" ht="15">
      <c r="E15" s="12" t="s">
        <v>29</v>
      </c>
    </row>
    <row r="16" ht="15">
      <c r="E16" s="12" t="s">
        <v>29</v>
      </c>
    </row>
    <row r="17" ht="15">
      <c r="E17" s="12" t="s">
        <v>30</v>
      </c>
    </row>
    <row r="18" ht="15">
      <c r="E18" s="12"/>
    </row>
    <row r="20" spans="1:2" ht="18">
      <c r="A20" s="13" t="s">
        <v>31</v>
      </c>
      <c r="B20" s="14"/>
    </row>
    <row r="21" spans="1:2" ht="15">
      <c r="A21" s="15" t="s">
        <v>107</v>
      </c>
      <c r="B21" s="16"/>
    </row>
    <row r="22" spans="1:2" ht="14.25">
      <c r="A22" s="18"/>
      <c r="B22" s="19" t="s">
        <v>33</v>
      </c>
    </row>
    <row r="23" spans="1:5" ht="15">
      <c r="A23" s="20" t="s">
        <v>34</v>
      </c>
      <c r="B23" s="20" t="s">
        <v>35</v>
      </c>
      <c r="C23" s="20" t="s">
        <v>36</v>
      </c>
      <c r="D23" s="20" t="s">
        <v>37</v>
      </c>
      <c r="E23" s="20" t="s">
        <v>38</v>
      </c>
    </row>
    <row r="24" spans="1:5" ht="12.75">
      <c r="A24" s="17" t="s">
        <v>122</v>
      </c>
      <c r="B24" s="1" t="s">
        <v>33</v>
      </c>
      <c r="C24" s="1" t="s">
        <v>65</v>
      </c>
      <c r="D24" s="1" t="s">
        <v>67</v>
      </c>
      <c r="E24" s="4" t="s">
        <v>127</v>
      </c>
    </row>
    <row r="27" spans="1:2" ht="15">
      <c r="A27" s="15" t="s">
        <v>32</v>
      </c>
      <c r="B27" s="16"/>
    </row>
    <row r="28" spans="1:2" ht="14.25">
      <c r="A28" s="18"/>
      <c r="B28" s="19" t="s">
        <v>128</v>
      </c>
    </row>
    <row r="29" spans="1:5" ht="15">
      <c r="A29" s="20" t="s">
        <v>34</v>
      </c>
      <c r="B29" s="20" t="s">
        <v>35</v>
      </c>
      <c r="C29" s="20" t="s">
        <v>36</v>
      </c>
      <c r="D29" s="20" t="s">
        <v>37</v>
      </c>
      <c r="E29" s="20" t="s">
        <v>38</v>
      </c>
    </row>
    <row r="30" spans="1:5" ht="12.75">
      <c r="A30" s="17"/>
      <c r="E30" s="4"/>
    </row>
    <row r="32" spans="1:2" ht="14.25">
      <c r="A32" s="18"/>
      <c r="B32" s="19" t="s">
        <v>33</v>
      </c>
    </row>
    <row r="33" spans="1:5" ht="15">
      <c r="A33" s="20" t="s">
        <v>34</v>
      </c>
      <c r="B33" s="20" t="s">
        <v>35</v>
      </c>
      <c r="C33" s="20" t="s">
        <v>36</v>
      </c>
      <c r="D33" s="20" t="s">
        <v>37</v>
      </c>
      <c r="E33" s="20" t="s">
        <v>38</v>
      </c>
    </row>
    <row r="34" spans="1:5" ht="12.75">
      <c r="A34" s="17"/>
      <c r="E34" s="4"/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1">
      <selection activeCell="E106" sqref="E106"/>
    </sheetView>
  </sheetViews>
  <sheetFormatPr defaultColWidth="9.00390625" defaultRowHeight="12.75"/>
  <cols>
    <col min="1" max="1" width="28.25390625" style="4" bestFit="1" customWidth="1"/>
    <col min="2" max="2" width="29.00390625" style="1" bestFit="1" customWidth="1"/>
    <col min="3" max="3" width="10.625" style="1" bestFit="1" customWidth="1"/>
    <col min="4" max="4" width="9.25390625" style="1" bestFit="1" customWidth="1"/>
    <col min="5" max="5" width="22.75390625" style="5" bestFit="1" customWidth="1"/>
    <col min="6" max="6" width="34.375" style="5" bestFit="1" customWidth="1"/>
    <col min="7" max="10" width="5.625" style="1" bestFit="1" customWidth="1"/>
    <col min="11" max="11" width="7.875" style="4" bestFit="1" customWidth="1"/>
    <col min="12" max="12" width="8.625" style="1" bestFit="1" customWidth="1"/>
    <col min="13" max="13" width="18.125" style="5" bestFit="1" customWidth="1"/>
    <col min="14" max="16384" width="9.125" style="1" customWidth="1"/>
  </cols>
  <sheetData>
    <row r="1" spans="1:13" ht="28.5" customHeight="1">
      <c r="A1" s="52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1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2" customFormat="1" ht="12.75" customHeight="1">
      <c r="A3" s="45" t="s">
        <v>0</v>
      </c>
      <c r="B3" s="47" t="s">
        <v>8</v>
      </c>
      <c r="C3" s="47" t="s">
        <v>9</v>
      </c>
      <c r="D3" s="49" t="s">
        <v>13</v>
      </c>
      <c r="E3" s="49" t="s">
        <v>4</v>
      </c>
      <c r="F3" s="49" t="s">
        <v>10</v>
      </c>
      <c r="G3" s="49" t="s">
        <v>7</v>
      </c>
      <c r="H3" s="49"/>
      <c r="I3" s="49"/>
      <c r="J3" s="49"/>
      <c r="K3" s="49" t="s">
        <v>41</v>
      </c>
      <c r="L3" s="49" t="s">
        <v>3</v>
      </c>
      <c r="M3" s="37" t="s">
        <v>2</v>
      </c>
    </row>
    <row r="4" spans="1:13" s="2" customFormat="1" ht="21" customHeight="1" thickBot="1">
      <c r="A4" s="46"/>
      <c r="B4" s="48"/>
      <c r="C4" s="48"/>
      <c r="D4" s="48"/>
      <c r="E4" s="48"/>
      <c r="F4" s="48"/>
      <c r="G4" s="3">
        <v>1</v>
      </c>
      <c r="H4" s="3">
        <v>2</v>
      </c>
      <c r="I4" s="3">
        <v>3</v>
      </c>
      <c r="J4" s="3" t="s">
        <v>5</v>
      </c>
      <c r="K4" s="48"/>
      <c r="L4" s="48"/>
      <c r="M4" s="38"/>
    </row>
    <row r="5" spans="1:12" ht="15">
      <c r="A5" s="50" t="s">
        <v>44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8"/>
      <c r="B6" s="9"/>
      <c r="C6" s="9"/>
      <c r="D6" s="9"/>
      <c r="E6" s="10"/>
      <c r="F6" s="10"/>
      <c r="G6" s="9"/>
      <c r="H6" s="9"/>
      <c r="I6" s="9"/>
      <c r="J6" s="11"/>
      <c r="K6" s="8"/>
      <c r="L6" s="9"/>
      <c r="M6" s="10"/>
    </row>
    <row r="8" spans="1:12" ht="15">
      <c r="A8" s="51" t="s">
        <v>49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ht="12.75">
      <c r="A9" s="21"/>
      <c r="B9" s="22"/>
      <c r="C9" s="22"/>
      <c r="D9" s="22"/>
      <c r="E9" s="23"/>
      <c r="F9" s="23"/>
      <c r="G9" s="22"/>
      <c r="H9" s="24"/>
      <c r="I9" s="22"/>
      <c r="J9" s="24"/>
      <c r="K9" s="21"/>
      <c r="L9" s="22"/>
      <c r="M9" s="23" t="s">
        <v>52</v>
      </c>
    </row>
    <row r="10" spans="1:13" ht="12.75">
      <c r="A10" s="25"/>
      <c r="B10" s="26"/>
      <c r="C10" s="26"/>
      <c r="D10" s="26"/>
      <c r="E10" s="27"/>
      <c r="F10" s="27"/>
      <c r="G10" s="28"/>
      <c r="H10" s="26"/>
      <c r="I10" s="28"/>
      <c r="J10" s="28"/>
      <c r="K10" s="25"/>
      <c r="L10" s="26"/>
      <c r="M10" s="27" t="s">
        <v>25</v>
      </c>
    </row>
    <row r="11" spans="1:13" ht="12.75">
      <c r="A11" s="29" t="s">
        <v>55</v>
      </c>
      <c r="B11" s="30" t="s">
        <v>56</v>
      </c>
      <c r="C11" s="30" t="s">
        <v>57</v>
      </c>
      <c r="D11" s="30" t="str">
        <f>"0,7913"</f>
        <v>0,7913</v>
      </c>
      <c r="E11" s="31" t="s">
        <v>19</v>
      </c>
      <c r="F11" s="31" t="s">
        <v>45</v>
      </c>
      <c r="G11" s="30" t="s">
        <v>50</v>
      </c>
      <c r="H11" s="30" t="s">
        <v>51</v>
      </c>
      <c r="I11" s="30" t="s">
        <v>58</v>
      </c>
      <c r="J11" s="32"/>
      <c r="K11" s="29" t="str">
        <f>"50,0"</f>
        <v>50,0</v>
      </c>
      <c r="L11" s="30" t="str">
        <f>"39,5650"</f>
        <v>39,5650</v>
      </c>
      <c r="M11" s="31" t="s">
        <v>25</v>
      </c>
    </row>
    <row r="13" spans="1:12" ht="15">
      <c r="A13" s="51" t="s">
        <v>59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3" ht="12.75">
      <c r="A14" s="8"/>
      <c r="B14" s="9"/>
      <c r="C14" s="9"/>
      <c r="D14" s="9"/>
      <c r="E14" s="10"/>
      <c r="F14" s="10"/>
      <c r="G14" s="9"/>
      <c r="H14" s="11"/>
      <c r="I14" s="11"/>
      <c r="J14" s="11"/>
      <c r="K14" s="8"/>
      <c r="L14" s="9"/>
      <c r="M14" s="10"/>
    </row>
    <row r="16" spans="1:12" ht="15">
      <c r="A16" s="51" t="s">
        <v>44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3" ht="12.75">
      <c r="A17" s="8"/>
      <c r="B17" s="9"/>
      <c r="C17" s="9"/>
      <c r="D17" s="9"/>
      <c r="E17" s="10"/>
      <c r="F17" s="10"/>
      <c r="G17" s="9"/>
      <c r="H17" s="11"/>
      <c r="I17" s="11"/>
      <c r="J17" s="11"/>
      <c r="K17" s="8"/>
      <c r="L17" s="9"/>
      <c r="M17" s="10" t="s">
        <v>25</v>
      </c>
    </row>
    <row r="19" spans="1:12" ht="15">
      <c r="A19" s="51" t="s">
        <v>62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3" ht="12.75">
      <c r="A20" s="21"/>
      <c r="B20" s="22"/>
      <c r="C20" s="22"/>
      <c r="D20" s="22"/>
      <c r="E20" s="23"/>
      <c r="F20" s="23"/>
      <c r="G20" s="22"/>
      <c r="H20" s="22"/>
      <c r="I20" s="22"/>
      <c r="J20" s="24"/>
      <c r="K20" s="21"/>
      <c r="L20" s="22"/>
      <c r="M20" s="23" t="s">
        <v>25</v>
      </c>
    </row>
    <row r="21" spans="1:13" ht="12.75">
      <c r="A21" s="29"/>
      <c r="B21" s="30"/>
      <c r="C21" s="30"/>
      <c r="D21" s="30"/>
      <c r="E21" s="31"/>
      <c r="F21" s="31"/>
      <c r="G21" s="32"/>
      <c r="H21" s="32"/>
      <c r="I21" s="32"/>
      <c r="J21" s="32"/>
      <c r="K21" s="29"/>
      <c r="L21" s="30"/>
      <c r="M21" s="31" t="s">
        <v>25</v>
      </c>
    </row>
    <row r="23" spans="1:12" ht="15">
      <c r="A23" s="51" t="s">
        <v>49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3" ht="12.75">
      <c r="A24" s="21"/>
      <c r="B24" s="22"/>
      <c r="C24" s="22"/>
      <c r="D24" s="22"/>
      <c r="E24" s="23"/>
      <c r="F24" s="23"/>
      <c r="G24" s="22"/>
      <c r="H24" s="22"/>
      <c r="I24" s="24"/>
      <c r="J24" s="24"/>
      <c r="K24" s="21"/>
      <c r="L24" s="22"/>
      <c r="M24" s="23" t="s">
        <v>25</v>
      </c>
    </row>
    <row r="25" spans="1:13" ht="12.75">
      <c r="A25" s="25"/>
      <c r="B25" s="26"/>
      <c r="C25" s="26"/>
      <c r="D25" s="26"/>
      <c r="E25" s="27"/>
      <c r="F25" s="27"/>
      <c r="G25" s="28"/>
      <c r="H25" s="26"/>
      <c r="I25" s="28"/>
      <c r="J25" s="28"/>
      <c r="K25" s="25"/>
      <c r="L25" s="26"/>
      <c r="M25" s="27" t="s">
        <v>25</v>
      </c>
    </row>
    <row r="26" spans="1:13" ht="12.75">
      <c r="A26" s="25"/>
      <c r="B26" s="26"/>
      <c r="C26" s="26"/>
      <c r="D26" s="26"/>
      <c r="E26" s="27"/>
      <c r="F26" s="27"/>
      <c r="G26" s="28"/>
      <c r="H26" s="28"/>
      <c r="I26" s="28"/>
      <c r="J26" s="28"/>
      <c r="K26" s="25"/>
      <c r="L26" s="26"/>
      <c r="M26" s="27" t="s">
        <v>25</v>
      </c>
    </row>
    <row r="27" spans="1:13" ht="12.75">
      <c r="A27" s="29"/>
      <c r="B27" s="30"/>
      <c r="C27" s="30"/>
      <c r="D27" s="30"/>
      <c r="E27" s="31"/>
      <c r="F27" s="31"/>
      <c r="G27" s="32"/>
      <c r="H27" s="32"/>
      <c r="I27" s="32"/>
      <c r="J27" s="32"/>
      <c r="K27" s="29"/>
      <c r="L27" s="30"/>
      <c r="M27" s="31" t="s">
        <v>25</v>
      </c>
    </row>
    <row r="29" spans="1:12" ht="15">
      <c r="A29" s="51" t="s">
        <v>70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3" ht="12.75">
      <c r="A30" s="21" t="s">
        <v>72</v>
      </c>
      <c r="B30" s="22" t="s">
        <v>73</v>
      </c>
      <c r="C30" s="22" t="s">
        <v>74</v>
      </c>
      <c r="D30" s="22" t="str">
        <f>"0,6666"</f>
        <v>0,6666</v>
      </c>
      <c r="E30" s="23" t="s">
        <v>19</v>
      </c>
      <c r="F30" s="23" t="s">
        <v>75</v>
      </c>
      <c r="G30" s="22" t="s">
        <v>76</v>
      </c>
      <c r="H30" s="24" t="s">
        <v>77</v>
      </c>
      <c r="I30" s="22" t="s">
        <v>77</v>
      </c>
      <c r="J30" s="22" t="s">
        <v>78</v>
      </c>
      <c r="K30" s="21" t="str">
        <f>"122,5"</f>
        <v>122,5</v>
      </c>
      <c r="L30" s="22" t="str">
        <f>"100,4400"</f>
        <v>100,4400</v>
      </c>
      <c r="M30" s="23" t="s">
        <v>25</v>
      </c>
    </row>
    <row r="31" spans="1:13" ht="12.75">
      <c r="A31" s="25"/>
      <c r="B31" s="26"/>
      <c r="C31" s="26"/>
      <c r="D31" s="26"/>
      <c r="E31" s="27"/>
      <c r="F31" s="27"/>
      <c r="G31" s="26"/>
      <c r="H31" s="26"/>
      <c r="I31" s="28"/>
      <c r="J31" s="28"/>
      <c r="K31" s="25"/>
      <c r="L31" s="26"/>
      <c r="M31" s="27" t="s">
        <v>25</v>
      </c>
    </row>
    <row r="32" spans="1:13" ht="12.75">
      <c r="A32" s="25"/>
      <c r="B32" s="26"/>
      <c r="C32" s="26"/>
      <c r="D32" s="26"/>
      <c r="E32" s="27"/>
      <c r="F32" s="27"/>
      <c r="G32" s="26"/>
      <c r="H32" s="26"/>
      <c r="I32" s="28"/>
      <c r="J32" s="28"/>
      <c r="K32" s="25"/>
      <c r="L32" s="26"/>
      <c r="M32" s="27" t="s">
        <v>25</v>
      </c>
    </row>
    <row r="33" spans="1:13" ht="12.75">
      <c r="A33" s="25"/>
      <c r="B33" s="26"/>
      <c r="C33" s="26"/>
      <c r="D33" s="26"/>
      <c r="E33" s="27"/>
      <c r="F33" s="27"/>
      <c r="G33" s="28"/>
      <c r="H33" s="28"/>
      <c r="I33" s="26"/>
      <c r="J33" s="28"/>
      <c r="K33" s="25"/>
      <c r="L33" s="26"/>
      <c r="M33" s="27" t="s">
        <v>52</v>
      </c>
    </row>
    <row r="34" spans="1:13" ht="12.75">
      <c r="A34" s="29" t="s">
        <v>79</v>
      </c>
      <c r="B34" s="30" t="s">
        <v>80</v>
      </c>
      <c r="C34" s="30" t="s">
        <v>81</v>
      </c>
      <c r="D34" s="30" t="str">
        <f>"0,6652"</f>
        <v>0,6652</v>
      </c>
      <c r="E34" s="31" t="s">
        <v>19</v>
      </c>
      <c r="F34" s="31" t="s">
        <v>180</v>
      </c>
      <c r="G34" s="30"/>
      <c r="H34" s="30"/>
      <c r="I34" s="30"/>
      <c r="J34" s="32"/>
      <c r="K34" s="29"/>
      <c r="L34" s="30"/>
      <c r="M34" s="31" t="s">
        <v>25</v>
      </c>
    </row>
    <row r="36" spans="1:12" ht="15">
      <c r="A36" s="51" t="s">
        <v>82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3" ht="12.75">
      <c r="A37" s="21"/>
      <c r="B37" s="22"/>
      <c r="C37" s="22"/>
      <c r="D37" s="22"/>
      <c r="E37" s="23"/>
      <c r="F37" s="23"/>
      <c r="G37" s="22"/>
      <c r="H37" s="22"/>
      <c r="I37" s="22"/>
      <c r="J37" s="24"/>
      <c r="K37" s="21"/>
      <c r="L37" s="22"/>
      <c r="M37" s="23" t="s">
        <v>52</v>
      </c>
    </row>
    <row r="38" spans="1:13" ht="12.75">
      <c r="A38" s="29"/>
      <c r="B38" s="30"/>
      <c r="C38" s="30"/>
      <c r="D38" s="30"/>
      <c r="E38" s="31"/>
      <c r="F38" s="31"/>
      <c r="G38" s="30"/>
      <c r="H38" s="30"/>
      <c r="I38" s="30"/>
      <c r="J38" s="32"/>
      <c r="K38" s="29"/>
      <c r="L38" s="30"/>
      <c r="M38" s="31" t="s">
        <v>25</v>
      </c>
    </row>
    <row r="40" spans="1:12" ht="15">
      <c r="A40" s="51" t="s">
        <v>83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3" ht="12.75">
      <c r="A41" s="21" t="s">
        <v>85</v>
      </c>
      <c r="B41" s="22" t="s">
        <v>86</v>
      </c>
      <c r="C41" s="22" t="s">
        <v>87</v>
      </c>
      <c r="D41" s="22" t="str">
        <f>"0,6093"</f>
        <v>0,6093</v>
      </c>
      <c r="E41" s="23" t="s">
        <v>19</v>
      </c>
      <c r="F41" s="23" t="s">
        <v>88</v>
      </c>
      <c r="G41" s="22" t="s">
        <v>89</v>
      </c>
      <c r="H41" s="22" t="s">
        <v>90</v>
      </c>
      <c r="I41" s="24" t="s">
        <v>91</v>
      </c>
      <c r="J41" s="24"/>
      <c r="K41" s="21" t="str">
        <f>"150,0"</f>
        <v>150,0</v>
      </c>
      <c r="L41" s="22" t="str">
        <f>"91,3950"</f>
        <v>91,3950</v>
      </c>
      <c r="M41" s="23" t="s">
        <v>25</v>
      </c>
    </row>
    <row r="42" spans="1:13" ht="12.75">
      <c r="A42" s="29"/>
      <c r="B42" s="30"/>
      <c r="C42" s="30"/>
      <c r="D42" s="30"/>
      <c r="E42" s="31"/>
      <c r="F42" s="31"/>
      <c r="G42" s="30"/>
      <c r="H42" s="32"/>
      <c r="I42" s="32"/>
      <c r="J42" s="32"/>
      <c r="K42" s="29"/>
      <c r="L42" s="30"/>
      <c r="M42" s="31" t="s">
        <v>25</v>
      </c>
    </row>
    <row r="44" spans="1:12" ht="15">
      <c r="A44" s="51" t="s">
        <v>14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1:13" ht="12.75">
      <c r="A45" s="21"/>
      <c r="B45" s="22"/>
      <c r="C45" s="22"/>
      <c r="D45" s="22"/>
      <c r="E45" s="23"/>
      <c r="F45" s="23"/>
      <c r="G45" s="24"/>
      <c r="H45" s="24"/>
      <c r="I45" s="24"/>
      <c r="J45" s="24"/>
      <c r="K45" s="21"/>
      <c r="L45" s="22"/>
      <c r="M45" s="23" t="s">
        <v>25</v>
      </c>
    </row>
    <row r="46" spans="1:13" ht="12.75">
      <c r="A46" s="29" t="s">
        <v>93</v>
      </c>
      <c r="B46" s="30" t="s">
        <v>94</v>
      </c>
      <c r="C46" s="30" t="s">
        <v>95</v>
      </c>
      <c r="D46" s="30" t="str">
        <f>"0,5599"</f>
        <v>0,5599</v>
      </c>
      <c r="E46" s="31" t="s">
        <v>19</v>
      </c>
      <c r="F46" s="31" t="s">
        <v>45</v>
      </c>
      <c r="G46" s="30" t="s">
        <v>96</v>
      </c>
      <c r="H46" s="30" t="s">
        <v>97</v>
      </c>
      <c r="I46" s="30" t="s">
        <v>98</v>
      </c>
      <c r="J46" s="32"/>
      <c r="K46" s="29" t="str">
        <f>"172,5"</f>
        <v>172,5</v>
      </c>
      <c r="L46" s="30" t="str">
        <f>"96,5827"</f>
        <v>96,5827</v>
      </c>
      <c r="M46" s="31" t="s">
        <v>25</v>
      </c>
    </row>
    <row r="48" spans="1:12" ht="15">
      <c r="A48" s="51" t="s">
        <v>99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1:13" ht="12.75">
      <c r="A49" s="21"/>
      <c r="B49" s="22"/>
      <c r="C49" s="22"/>
      <c r="D49" s="22"/>
      <c r="E49" s="23"/>
      <c r="F49" s="23"/>
      <c r="G49" s="22"/>
      <c r="H49" s="22"/>
      <c r="I49" s="22"/>
      <c r="J49" s="24"/>
      <c r="K49" s="21"/>
      <c r="L49" s="22"/>
      <c r="M49" s="23" t="s">
        <v>25</v>
      </c>
    </row>
    <row r="50" spans="1:13" ht="12.75">
      <c r="A50" s="25"/>
      <c r="B50" s="26"/>
      <c r="C50" s="26"/>
      <c r="D50" s="26"/>
      <c r="E50" s="27"/>
      <c r="F50" s="27"/>
      <c r="G50" s="26"/>
      <c r="H50" s="26"/>
      <c r="I50" s="26"/>
      <c r="J50" s="28"/>
      <c r="K50" s="25"/>
      <c r="L50" s="26"/>
      <c r="M50" s="27" t="s">
        <v>25</v>
      </c>
    </row>
    <row r="51" spans="1:13" ht="12.75">
      <c r="A51" s="29"/>
      <c r="B51" s="30"/>
      <c r="C51" s="30"/>
      <c r="D51" s="30"/>
      <c r="E51" s="31"/>
      <c r="F51" s="31"/>
      <c r="G51" s="30"/>
      <c r="H51" s="30"/>
      <c r="I51" s="32"/>
      <c r="J51" s="32"/>
      <c r="K51" s="29"/>
      <c r="L51" s="30"/>
      <c r="M51" s="31" t="s">
        <v>25</v>
      </c>
    </row>
    <row r="53" spans="1:12" ht="15">
      <c r="A53" s="51" t="s">
        <v>101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3" ht="12.75">
      <c r="A54" s="8" t="s">
        <v>103</v>
      </c>
      <c r="B54" s="9" t="s">
        <v>104</v>
      </c>
      <c r="C54" s="9" t="s">
        <v>105</v>
      </c>
      <c r="D54" s="9" t="str">
        <f>"0,5052"</f>
        <v>0,5052</v>
      </c>
      <c r="E54" s="10" t="s">
        <v>19</v>
      </c>
      <c r="F54" s="10" t="s">
        <v>45</v>
      </c>
      <c r="G54" s="9" t="s">
        <v>89</v>
      </c>
      <c r="H54" s="9" t="s">
        <v>106</v>
      </c>
      <c r="I54" s="9" t="s">
        <v>90</v>
      </c>
      <c r="J54" s="11"/>
      <c r="K54" s="8" t="str">
        <f>"150,0"</f>
        <v>150,0</v>
      </c>
      <c r="L54" s="9" t="str">
        <f>"81,0008"</f>
        <v>81,0008</v>
      </c>
      <c r="M54" s="10" t="s">
        <v>25</v>
      </c>
    </row>
    <row r="56" ht="15">
      <c r="E56" s="12" t="s">
        <v>26</v>
      </c>
    </row>
    <row r="57" ht="15">
      <c r="E57" s="12" t="s">
        <v>27</v>
      </c>
    </row>
    <row r="58" ht="15">
      <c r="E58" s="12" t="s">
        <v>28</v>
      </c>
    </row>
    <row r="59" ht="15">
      <c r="E59" s="12" t="s">
        <v>29</v>
      </c>
    </row>
    <row r="60" ht="15">
      <c r="E60" s="12" t="s">
        <v>29</v>
      </c>
    </row>
    <row r="61" ht="15">
      <c r="E61" s="12" t="s">
        <v>30</v>
      </c>
    </row>
    <row r="62" ht="15">
      <c r="E62" s="12"/>
    </row>
    <row r="64" spans="1:2" ht="18">
      <c r="A64" s="13" t="s">
        <v>31</v>
      </c>
      <c r="B64" s="14"/>
    </row>
    <row r="65" spans="1:2" ht="15">
      <c r="A65" s="15" t="s">
        <v>107</v>
      </c>
      <c r="B65" s="16"/>
    </row>
    <row r="66" spans="1:2" ht="14.25">
      <c r="A66" s="18"/>
      <c r="B66" s="19" t="s">
        <v>108</v>
      </c>
    </row>
    <row r="67" spans="1:5" ht="15">
      <c r="A67" s="20" t="s">
        <v>34</v>
      </c>
      <c r="B67" s="20" t="s">
        <v>35</v>
      </c>
      <c r="C67" s="20" t="s">
        <v>36</v>
      </c>
      <c r="D67" s="20" t="s">
        <v>37</v>
      </c>
      <c r="E67" s="20" t="s">
        <v>38</v>
      </c>
    </row>
    <row r="68" spans="1:5" ht="12.75">
      <c r="A68" s="17"/>
      <c r="E68" s="4"/>
    </row>
    <row r="70" spans="1:2" ht="14.25">
      <c r="A70" s="18"/>
      <c r="B70" s="19" t="s">
        <v>33</v>
      </c>
    </row>
    <row r="71" spans="1:5" ht="15">
      <c r="A71" s="20" t="s">
        <v>34</v>
      </c>
      <c r="B71" s="20" t="s">
        <v>35</v>
      </c>
      <c r="C71" s="20" t="s">
        <v>36</v>
      </c>
      <c r="D71" s="20" t="s">
        <v>37</v>
      </c>
      <c r="E71" s="20" t="s">
        <v>38</v>
      </c>
    </row>
    <row r="72" spans="1:5" ht="12.75">
      <c r="A72" s="17"/>
      <c r="E72" s="4"/>
    </row>
    <row r="73" spans="1:5" ht="12.75">
      <c r="A73" s="17"/>
      <c r="E73" s="4"/>
    </row>
    <row r="75" spans="1:2" ht="14.25">
      <c r="A75" s="18"/>
      <c r="B75" s="19" t="s">
        <v>110</v>
      </c>
    </row>
    <row r="76" spans="1:5" ht="15">
      <c r="A76" s="20" t="s">
        <v>34</v>
      </c>
      <c r="B76" s="20" t="s">
        <v>35</v>
      </c>
      <c r="C76" s="20" t="s">
        <v>36</v>
      </c>
      <c r="D76" s="20" t="s">
        <v>37</v>
      </c>
      <c r="E76" s="20" t="s">
        <v>38</v>
      </c>
    </row>
    <row r="77" spans="1:5" ht="12.75">
      <c r="A77" s="17" t="s">
        <v>54</v>
      </c>
      <c r="B77" s="1" t="s">
        <v>111</v>
      </c>
      <c r="C77" s="1" t="s">
        <v>109</v>
      </c>
      <c r="D77" s="1" t="s">
        <v>58</v>
      </c>
      <c r="E77" s="4" t="s">
        <v>112</v>
      </c>
    </row>
    <row r="80" spans="1:2" ht="15">
      <c r="A80" s="15" t="s">
        <v>32</v>
      </c>
      <c r="B80" s="16"/>
    </row>
    <row r="81" spans="1:2" ht="14.25">
      <c r="A81" s="18"/>
      <c r="B81" s="19" t="s">
        <v>113</v>
      </c>
    </row>
    <row r="82" spans="1:5" ht="15">
      <c r="A82" s="20" t="s">
        <v>34</v>
      </c>
      <c r="B82" s="20" t="s">
        <v>35</v>
      </c>
      <c r="C82" s="20" t="s">
        <v>36</v>
      </c>
      <c r="D82" s="20" t="s">
        <v>37</v>
      </c>
      <c r="E82" s="20" t="s">
        <v>38</v>
      </c>
    </row>
    <row r="83" spans="1:5" ht="12.75">
      <c r="A83" s="17" t="s">
        <v>71</v>
      </c>
      <c r="B83" s="1" t="s">
        <v>114</v>
      </c>
      <c r="C83" s="1" t="s">
        <v>65</v>
      </c>
      <c r="D83" s="1" t="s">
        <v>77</v>
      </c>
      <c r="E83" s="4" t="s">
        <v>115</v>
      </c>
    </row>
    <row r="84" spans="1:5" ht="12.75">
      <c r="A84" s="17"/>
      <c r="E84" s="4"/>
    </row>
    <row r="85" spans="1:5" ht="12.75">
      <c r="A85" s="17"/>
      <c r="E85" s="4"/>
    </row>
    <row r="86" spans="1:5" ht="12.75">
      <c r="A86" s="17"/>
      <c r="E86" s="4"/>
    </row>
    <row r="87" spans="1:5" ht="12.75">
      <c r="A87" s="17"/>
      <c r="E87" s="4"/>
    </row>
    <row r="88" spans="1:5" ht="12.75">
      <c r="A88" s="17"/>
      <c r="E88" s="4"/>
    </row>
    <row r="89" spans="1:5" ht="12.75">
      <c r="A89" s="17"/>
      <c r="E89" s="4"/>
    </row>
    <row r="90" spans="1:5" ht="12.75">
      <c r="A90" s="17"/>
      <c r="E90" s="4"/>
    </row>
    <row r="91" spans="1:5" ht="12.75">
      <c r="A91" s="17"/>
      <c r="E91" s="4"/>
    </row>
    <row r="92" spans="1:5" ht="12.75">
      <c r="A92" s="17"/>
      <c r="E92" s="4"/>
    </row>
    <row r="93" spans="1:5" ht="12.75">
      <c r="A93" s="17"/>
      <c r="E93" s="4"/>
    </row>
    <row r="95" spans="1:2" ht="14.25">
      <c r="A95" s="18"/>
      <c r="B95" s="19" t="s">
        <v>33</v>
      </c>
    </row>
    <row r="96" spans="1:5" ht="15">
      <c r="A96" s="20" t="s">
        <v>34</v>
      </c>
      <c r="B96" s="20" t="s">
        <v>35</v>
      </c>
      <c r="C96" s="20" t="s">
        <v>36</v>
      </c>
      <c r="D96" s="20" t="s">
        <v>37</v>
      </c>
      <c r="E96" s="20" t="s">
        <v>38</v>
      </c>
    </row>
    <row r="97" spans="1:5" ht="12.75">
      <c r="A97" s="17"/>
      <c r="E97" s="4"/>
    </row>
    <row r="98" spans="1:5" ht="12.75">
      <c r="A98" s="17" t="s">
        <v>92</v>
      </c>
      <c r="B98" s="1" t="s">
        <v>33</v>
      </c>
      <c r="C98" s="1" t="s">
        <v>39</v>
      </c>
      <c r="D98" s="1" t="s">
        <v>98</v>
      </c>
      <c r="E98" s="4" t="s">
        <v>117</v>
      </c>
    </row>
    <row r="99" spans="1:5" ht="12.75">
      <c r="A99" s="17"/>
      <c r="E99" s="4"/>
    </row>
    <row r="100" spans="1:5" ht="12.75">
      <c r="A100" s="17" t="s">
        <v>84</v>
      </c>
      <c r="B100" s="1" t="s">
        <v>33</v>
      </c>
      <c r="C100" s="1" t="s">
        <v>61</v>
      </c>
      <c r="D100" s="1" t="s">
        <v>90</v>
      </c>
      <c r="E100" s="4" t="s">
        <v>118</v>
      </c>
    </row>
    <row r="101" spans="1:5" ht="12.75">
      <c r="A101" s="17"/>
      <c r="E101" s="4"/>
    </row>
    <row r="103" spans="1:2" ht="14.25">
      <c r="A103" s="18"/>
      <c r="B103" s="19" t="s">
        <v>110</v>
      </c>
    </row>
    <row r="104" spans="1:5" ht="15">
      <c r="A104" s="20" t="s">
        <v>34</v>
      </c>
      <c r="B104" s="20" t="s">
        <v>35</v>
      </c>
      <c r="C104" s="20" t="s">
        <v>36</v>
      </c>
      <c r="D104" s="20" t="s">
        <v>37</v>
      </c>
      <c r="E104" s="20" t="s">
        <v>38</v>
      </c>
    </row>
    <row r="105" spans="1:5" ht="12.75">
      <c r="A105" s="17"/>
      <c r="E105" s="4"/>
    </row>
    <row r="106" spans="1:5" ht="12.75">
      <c r="A106" s="17"/>
      <c r="E106" s="4"/>
    </row>
    <row r="107" spans="1:5" ht="12.75">
      <c r="A107" s="17" t="s">
        <v>102</v>
      </c>
      <c r="B107" s="1" t="s">
        <v>119</v>
      </c>
      <c r="C107" s="1" t="s">
        <v>89</v>
      </c>
      <c r="D107" s="1" t="s">
        <v>90</v>
      </c>
      <c r="E107" s="4" t="s">
        <v>120</v>
      </c>
    </row>
  </sheetData>
  <sheetProtection/>
  <mergeCells count="23">
    <mergeCell ref="A13:L13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44:L44"/>
    <mergeCell ref="A48:L48"/>
    <mergeCell ref="A53:L53"/>
    <mergeCell ref="A16:L16"/>
    <mergeCell ref="A19:L19"/>
    <mergeCell ref="A23:L23"/>
    <mergeCell ref="A29:L29"/>
    <mergeCell ref="A36:L36"/>
    <mergeCell ref="A40:L4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8.25390625" style="4" bestFit="1" customWidth="1"/>
    <col min="2" max="2" width="26.25390625" style="1" bestFit="1" customWidth="1"/>
    <col min="3" max="3" width="10.625" style="1" bestFit="1" customWidth="1"/>
    <col min="4" max="4" width="9.25390625" style="1" bestFit="1" customWidth="1"/>
    <col min="5" max="5" width="22.75390625" style="5" bestFit="1" customWidth="1"/>
    <col min="6" max="6" width="29.125" style="5" bestFit="1" customWidth="1"/>
    <col min="7" max="9" width="5.625" style="1" bestFit="1" customWidth="1"/>
    <col min="10" max="10" width="4.625" style="1" bestFit="1" customWidth="1"/>
    <col min="11" max="11" width="7.875" style="4" bestFit="1" customWidth="1"/>
    <col min="12" max="12" width="8.625" style="1" bestFit="1" customWidth="1"/>
    <col min="13" max="13" width="8.875" style="5" bestFit="1" customWidth="1"/>
    <col min="14" max="16384" width="9.125" style="1" customWidth="1"/>
  </cols>
  <sheetData>
    <row r="1" spans="1:13" ht="28.5" customHeight="1">
      <c r="A1" s="52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1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2" customFormat="1" ht="12.75" customHeight="1">
      <c r="A3" s="45" t="s">
        <v>0</v>
      </c>
      <c r="B3" s="47" t="s">
        <v>8</v>
      </c>
      <c r="C3" s="47" t="s">
        <v>9</v>
      </c>
      <c r="D3" s="49" t="s">
        <v>13</v>
      </c>
      <c r="E3" s="49" t="s">
        <v>4</v>
      </c>
      <c r="F3" s="49" t="s">
        <v>10</v>
      </c>
      <c r="G3" s="49" t="s">
        <v>7</v>
      </c>
      <c r="H3" s="49"/>
      <c r="I3" s="49"/>
      <c r="J3" s="49"/>
      <c r="K3" s="49" t="s">
        <v>41</v>
      </c>
      <c r="L3" s="49" t="s">
        <v>3</v>
      </c>
      <c r="M3" s="37" t="s">
        <v>2</v>
      </c>
    </row>
    <row r="4" spans="1:13" s="2" customFormat="1" ht="21" customHeight="1" thickBot="1">
      <c r="A4" s="46"/>
      <c r="B4" s="48"/>
      <c r="C4" s="48"/>
      <c r="D4" s="48"/>
      <c r="E4" s="48"/>
      <c r="F4" s="48"/>
      <c r="G4" s="3">
        <v>1</v>
      </c>
      <c r="H4" s="3">
        <v>2</v>
      </c>
      <c r="I4" s="3">
        <v>3</v>
      </c>
      <c r="J4" s="3" t="s">
        <v>5</v>
      </c>
      <c r="K4" s="48"/>
      <c r="L4" s="48"/>
      <c r="M4" s="38"/>
    </row>
    <row r="5" spans="1:12" ht="15">
      <c r="A5" s="50" t="s">
        <v>14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8" t="s">
        <v>16</v>
      </c>
      <c r="B6" s="9" t="s">
        <v>17</v>
      </c>
      <c r="C6" s="9" t="s">
        <v>18</v>
      </c>
      <c r="D6" s="9" t="str">
        <f>"0,5605"</f>
        <v>0,5605</v>
      </c>
      <c r="E6" s="10" t="s">
        <v>19</v>
      </c>
      <c r="F6" s="10" t="s">
        <v>20</v>
      </c>
      <c r="G6" s="9" t="s">
        <v>22</v>
      </c>
      <c r="H6" s="9" t="s">
        <v>23</v>
      </c>
      <c r="I6" s="9" t="s">
        <v>24</v>
      </c>
      <c r="J6" s="11"/>
      <c r="K6" s="8" t="str">
        <f>"187,5"</f>
        <v>187,5</v>
      </c>
      <c r="L6" s="9" t="str">
        <f>"105,0938"</f>
        <v>105,0938</v>
      </c>
      <c r="M6" s="10" t="s">
        <v>25</v>
      </c>
    </row>
    <row r="8" ht="15">
      <c r="E8" s="12" t="s">
        <v>26</v>
      </c>
    </row>
    <row r="9" ht="15">
      <c r="E9" s="12" t="s">
        <v>27</v>
      </c>
    </row>
    <row r="10" ht="15">
      <c r="E10" s="12" t="s">
        <v>28</v>
      </c>
    </row>
    <row r="11" ht="15">
      <c r="E11" s="12" t="s">
        <v>29</v>
      </c>
    </row>
    <row r="12" ht="15">
      <c r="E12" s="12" t="s">
        <v>29</v>
      </c>
    </row>
    <row r="13" ht="15">
      <c r="E13" s="12" t="s">
        <v>30</v>
      </c>
    </row>
    <row r="14" ht="15">
      <c r="E14" s="12"/>
    </row>
    <row r="16" spans="1:2" ht="18">
      <c r="A16" s="13" t="s">
        <v>31</v>
      </c>
      <c r="B16" s="14"/>
    </row>
    <row r="17" spans="1:2" ht="15">
      <c r="A17" s="15" t="s">
        <v>32</v>
      </c>
      <c r="B17" s="16"/>
    </row>
    <row r="18" spans="1:2" ht="14.25">
      <c r="A18" s="18"/>
      <c r="B18" s="19" t="s">
        <v>33</v>
      </c>
    </row>
    <row r="19" spans="1:5" ht="15">
      <c r="A19" s="20" t="s">
        <v>34</v>
      </c>
      <c r="B19" s="20" t="s">
        <v>35</v>
      </c>
      <c r="C19" s="20" t="s">
        <v>36</v>
      </c>
      <c r="D19" s="20" t="s">
        <v>37</v>
      </c>
      <c r="E19" s="20" t="s">
        <v>38</v>
      </c>
    </row>
    <row r="20" spans="1:5" ht="12.75">
      <c r="A20" s="17" t="s">
        <v>15</v>
      </c>
      <c r="B20" s="1" t="s">
        <v>33</v>
      </c>
      <c r="C20" s="1" t="s">
        <v>39</v>
      </c>
      <c r="D20" s="1" t="s">
        <v>24</v>
      </c>
      <c r="E20" s="4" t="s">
        <v>40</v>
      </c>
    </row>
  </sheetData>
  <sheetProtection/>
  <mergeCells count="12">
    <mergeCell ref="A5:L5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showRowColHeaders="0" zoomScalePageLayoutView="0" workbookViewId="0" topLeftCell="A1">
      <selection activeCell="A1" sqref="A1:U2"/>
    </sheetView>
  </sheetViews>
  <sheetFormatPr defaultColWidth="9.00390625" defaultRowHeight="12.75"/>
  <cols>
    <col min="1" max="1" width="28.25390625" style="4" bestFit="1" customWidth="1"/>
    <col min="2" max="2" width="26.25390625" style="1" bestFit="1" customWidth="1"/>
    <col min="3" max="3" width="6.25390625" style="1" bestFit="1" customWidth="1"/>
    <col min="4" max="4" width="6.625" style="1" bestFit="1" customWidth="1"/>
    <col min="5" max="5" width="22.75390625" style="5" bestFit="1" customWidth="1"/>
    <col min="6" max="6" width="17.25390625" style="5" bestFit="1" customWidth="1"/>
    <col min="7" max="9" width="2.125" style="1" bestFit="1" customWidth="1"/>
    <col min="10" max="10" width="4.625" style="1" bestFit="1" customWidth="1"/>
    <col min="11" max="11" width="7.875" style="4" bestFit="1" customWidth="1"/>
    <col min="12" max="12" width="6.375" style="1" bestFit="1" customWidth="1"/>
    <col min="13" max="13" width="8.875" style="5" bestFit="1" customWidth="1"/>
    <col min="14" max="16384" width="9.125" style="1" customWidth="1"/>
  </cols>
  <sheetData>
    <row r="1" spans="1:13" ht="28.5" customHeight="1">
      <c r="A1" s="52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1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2" customFormat="1" ht="12.75" customHeight="1">
      <c r="A3" s="45" t="s">
        <v>0</v>
      </c>
      <c r="B3" s="47" t="s">
        <v>8</v>
      </c>
      <c r="C3" s="47" t="s">
        <v>9</v>
      </c>
      <c r="D3" s="49"/>
      <c r="E3" s="49" t="s">
        <v>4</v>
      </c>
      <c r="F3" s="49" t="s">
        <v>10</v>
      </c>
      <c r="G3" s="49" t="s">
        <v>7</v>
      </c>
      <c r="H3" s="49"/>
      <c r="I3" s="49"/>
      <c r="J3" s="49"/>
      <c r="K3" s="49" t="s">
        <v>41</v>
      </c>
      <c r="L3" s="49" t="s">
        <v>3</v>
      </c>
      <c r="M3" s="37" t="s">
        <v>2</v>
      </c>
    </row>
    <row r="4" spans="1:13" s="2" customFormat="1" ht="21" customHeight="1" thickBot="1">
      <c r="A4" s="46"/>
      <c r="B4" s="48"/>
      <c r="C4" s="48"/>
      <c r="D4" s="48"/>
      <c r="E4" s="48"/>
      <c r="F4" s="48"/>
      <c r="G4" s="3">
        <v>1</v>
      </c>
      <c r="H4" s="3">
        <v>2</v>
      </c>
      <c r="I4" s="3">
        <v>3</v>
      </c>
      <c r="J4" s="3" t="s">
        <v>5</v>
      </c>
      <c r="K4" s="48"/>
      <c r="L4" s="48"/>
      <c r="M4" s="38"/>
    </row>
    <row r="6" ht="15">
      <c r="E6" s="12" t="s">
        <v>26</v>
      </c>
    </row>
    <row r="7" ht="15">
      <c r="E7" s="12" t="s">
        <v>27</v>
      </c>
    </row>
    <row r="8" ht="15">
      <c r="E8" s="12" t="s">
        <v>28</v>
      </c>
    </row>
    <row r="9" ht="15">
      <c r="E9" s="12" t="s">
        <v>29</v>
      </c>
    </row>
    <row r="10" ht="15">
      <c r="E10" s="12" t="s">
        <v>29</v>
      </c>
    </row>
    <row r="11" ht="15">
      <c r="E11" s="12" t="s">
        <v>30</v>
      </c>
    </row>
    <row r="12" ht="15">
      <c r="E12" s="12"/>
    </row>
    <row r="14" spans="1:2" ht="18">
      <c r="A14" s="13" t="s">
        <v>31</v>
      </c>
      <c r="B14" s="14"/>
    </row>
  </sheetData>
  <sheetProtection/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28.25390625" style="4" bestFit="1" customWidth="1"/>
    <col min="2" max="2" width="26.25390625" style="1" bestFit="1" customWidth="1"/>
    <col min="3" max="3" width="10.625" style="1" bestFit="1" customWidth="1"/>
    <col min="4" max="4" width="9.25390625" style="1" bestFit="1" customWidth="1"/>
    <col min="5" max="5" width="22.75390625" style="5" bestFit="1" customWidth="1"/>
    <col min="6" max="6" width="27.625" style="5" bestFit="1" customWidth="1"/>
    <col min="7" max="9" width="5.625" style="1" bestFit="1" customWidth="1"/>
    <col min="10" max="10" width="4.625" style="1" bestFit="1" customWidth="1"/>
    <col min="11" max="11" width="7.875" style="4" bestFit="1" customWidth="1"/>
    <col min="12" max="12" width="8.625" style="1" bestFit="1" customWidth="1"/>
    <col min="13" max="13" width="8.875" style="5" bestFit="1" customWidth="1"/>
    <col min="14" max="16384" width="9.125" style="1" customWidth="1"/>
  </cols>
  <sheetData>
    <row r="1" spans="1:13" ht="28.5" customHeight="1">
      <c r="A1" s="52" t="s">
        <v>176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1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2" customFormat="1" ht="12.75" customHeight="1">
      <c r="A3" s="45" t="s">
        <v>0</v>
      </c>
      <c r="B3" s="47" t="s">
        <v>8</v>
      </c>
      <c r="C3" s="47" t="s">
        <v>9</v>
      </c>
      <c r="D3" s="49" t="s">
        <v>13</v>
      </c>
      <c r="E3" s="49" t="s">
        <v>4</v>
      </c>
      <c r="F3" s="49" t="s">
        <v>10</v>
      </c>
      <c r="G3" s="49" t="s">
        <v>11</v>
      </c>
      <c r="H3" s="49"/>
      <c r="I3" s="49"/>
      <c r="J3" s="49"/>
      <c r="K3" s="49" t="s">
        <v>41</v>
      </c>
      <c r="L3" s="49" t="s">
        <v>3</v>
      </c>
      <c r="M3" s="37" t="s">
        <v>2</v>
      </c>
    </row>
    <row r="4" spans="1:13" s="2" customFormat="1" ht="21" customHeight="1" thickBot="1">
      <c r="A4" s="46"/>
      <c r="B4" s="48"/>
      <c r="C4" s="48"/>
      <c r="D4" s="48"/>
      <c r="E4" s="48"/>
      <c r="F4" s="48"/>
      <c r="G4" s="3">
        <v>1</v>
      </c>
      <c r="H4" s="3">
        <v>2</v>
      </c>
      <c r="I4" s="3">
        <v>3</v>
      </c>
      <c r="J4" s="3" t="s">
        <v>5</v>
      </c>
      <c r="K4" s="48"/>
      <c r="L4" s="48"/>
      <c r="M4" s="38"/>
    </row>
    <row r="5" spans="1:12" ht="15">
      <c r="A5" s="50" t="s">
        <v>70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8"/>
      <c r="B6" s="9"/>
      <c r="C6" s="9"/>
      <c r="D6" s="9"/>
      <c r="E6" s="10"/>
      <c r="F6" s="10"/>
      <c r="G6" s="9"/>
      <c r="H6" s="9"/>
      <c r="I6" s="9"/>
      <c r="J6" s="11"/>
      <c r="K6" s="8"/>
      <c r="L6" s="9"/>
      <c r="M6" s="10" t="s">
        <v>25</v>
      </c>
    </row>
    <row r="8" spans="1:12" ht="15">
      <c r="A8" s="51" t="s">
        <v>165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3" ht="12.75">
      <c r="A9" s="21" t="s">
        <v>177</v>
      </c>
      <c r="B9" s="22" t="s">
        <v>168</v>
      </c>
      <c r="C9" s="22" t="s">
        <v>174</v>
      </c>
      <c r="D9" s="22" t="str">
        <f>"0,5391"</f>
        <v>0,5391</v>
      </c>
      <c r="E9" s="23" t="s">
        <v>19</v>
      </c>
      <c r="F9" s="23" t="s">
        <v>45</v>
      </c>
      <c r="G9" s="22" t="s">
        <v>126</v>
      </c>
      <c r="H9" s="22" t="s">
        <v>173</v>
      </c>
      <c r="I9" s="22" t="s">
        <v>178</v>
      </c>
      <c r="J9" s="24"/>
      <c r="K9" s="21" t="str">
        <f>"242,5"</f>
        <v>242,5</v>
      </c>
      <c r="L9" s="22" t="str">
        <f>"130,7317"</f>
        <v>130,7317</v>
      </c>
      <c r="M9" s="23" t="s">
        <v>25</v>
      </c>
    </row>
    <row r="10" spans="1:13" ht="12.75">
      <c r="A10" s="29"/>
      <c r="B10" s="30"/>
      <c r="C10" s="30"/>
      <c r="D10" s="30"/>
      <c r="E10" s="31"/>
      <c r="F10" s="31"/>
      <c r="G10" s="30"/>
      <c r="H10" s="30"/>
      <c r="I10" s="30"/>
      <c r="J10" s="32"/>
      <c r="K10" s="29"/>
      <c r="L10" s="30"/>
      <c r="M10" s="31" t="s">
        <v>25</v>
      </c>
    </row>
    <row r="12" ht="15">
      <c r="E12" s="12" t="s">
        <v>26</v>
      </c>
    </row>
    <row r="13" ht="15">
      <c r="E13" s="12" t="s">
        <v>27</v>
      </c>
    </row>
    <row r="14" ht="15">
      <c r="E14" s="12" t="s">
        <v>28</v>
      </c>
    </row>
    <row r="15" ht="15">
      <c r="E15" s="12" t="s">
        <v>29</v>
      </c>
    </row>
    <row r="16" ht="15">
      <c r="E16" s="12" t="s">
        <v>29</v>
      </c>
    </row>
    <row r="17" ht="15">
      <c r="E17" s="12" t="s">
        <v>30</v>
      </c>
    </row>
    <row r="18" ht="15">
      <c r="E18" s="12"/>
    </row>
    <row r="20" spans="1:2" ht="18">
      <c r="A20" s="13" t="s">
        <v>31</v>
      </c>
      <c r="B20" s="14"/>
    </row>
    <row r="21" spans="1:2" ht="15">
      <c r="A21" s="15" t="s">
        <v>107</v>
      </c>
      <c r="B21" s="16"/>
    </row>
    <row r="22" spans="1:2" ht="14.25">
      <c r="A22" s="18"/>
      <c r="B22" s="19" t="s">
        <v>33</v>
      </c>
    </row>
    <row r="23" spans="1:5" ht="15">
      <c r="A23" s="20" t="s">
        <v>34</v>
      </c>
      <c r="B23" s="20" t="s">
        <v>35</v>
      </c>
      <c r="C23" s="20" t="s">
        <v>36</v>
      </c>
      <c r="D23" s="20" t="s">
        <v>37</v>
      </c>
      <c r="E23" s="20" t="s">
        <v>38</v>
      </c>
    </row>
    <row r="24" spans="1:5" ht="12.75">
      <c r="A24" s="17"/>
      <c r="E24" s="4"/>
    </row>
    <row r="27" spans="1:2" ht="15">
      <c r="A27" s="15" t="s">
        <v>32</v>
      </c>
      <c r="B27" s="16"/>
    </row>
    <row r="28" spans="1:2" ht="14.25">
      <c r="A28" s="18"/>
      <c r="B28" s="19" t="s">
        <v>33</v>
      </c>
    </row>
    <row r="29" spans="1:5" ht="15">
      <c r="A29" s="20" t="s">
        <v>34</v>
      </c>
      <c r="B29" s="20" t="s">
        <v>35</v>
      </c>
      <c r="C29" s="20" t="s">
        <v>36</v>
      </c>
      <c r="D29" s="20" t="s">
        <v>37</v>
      </c>
      <c r="E29" s="20" t="s">
        <v>38</v>
      </c>
    </row>
    <row r="30" spans="1:5" ht="12.75">
      <c r="A30" s="17" t="s">
        <v>166</v>
      </c>
      <c r="B30" s="1" t="s">
        <v>33</v>
      </c>
      <c r="C30" s="1" t="s">
        <v>125</v>
      </c>
      <c r="D30" s="1" t="s">
        <v>178</v>
      </c>
      <c r="E30" s="4" t="s">
        <v>179</v>
      </c>
    </row>
    <row r="31" spans="1:5" ht="12.75">
      <c r="A31" s="17"/>
      <c r="E31" s="4"/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28.25390625" style="4" bestFit="1" customWidth="1"/>
    <col min="2" max="2" width="26.25390625" style="1" bestFit="1" customWidth="1"/>
    <col min="3" max="3" width="10.625" style="1" bestFit="1" customWidth="1"/>
    <col min="4" max="4" width="9.25390625" style="1" bestFit="1" customWidth="1"/>
    <col min="5" max="5" width="22.75390625" style="5" bestFit="1" customWidth="1"/>
    <col min="6" max="6" width="27.625" style="5" bestFit="1" customWidth="1"/>
    <col min="7" max="10" width="5.625" style="1" bestFit="1" customWidth="1"/>
    <col min="11" max="11" width="7.875" style="4" bestFit="1" customWidth="1"/>
    <col min="12" max="12" width="8.625" style="1" bestFit="1" customWidth="1"/>
    <col min="13" max="13" width="8.875" style="5" bestFit="1" customWidth="1"/>
    <col min="14" max="16384" width="9.125" style="1" customWidth="1"/>
  </cols>
  <sheetData>
    <row r="1" spans="1:13" ht="28.5" customHeight="1">
      <c r="A1" s="52" t="s">
        <v>171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61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2" customFormat="1" ht="12.75" customHeight="1">
      <c r="A3" s="45" t="s">
        <v>0</v>
      </c>
      <c r="B3" s="47" t="s">
        <v>8</v>
      </c>
      <c r="C3" s="47" t="s">
        <v>9</v>
      </c>
      <c r="D3" s="49" t="s">
        <v>13</v>
      </c>
      <c r="E3" s="49" t="s">
        <v>4</v>
      </c>
      <c r="F3" s="49" t="s">
        <v>10</v>
      </c>
      <c r="G3" s="49" t="s">
        <v>11</v>
      </c>
      <c r="H3" s="49"/>
      <c r="I3" s="49"/>
      <c r="J3" s="49"/>
      <c r="K3" s="49" t="s">
        <v>41</v>
      </c>
      <c r="L3" s="49" t="s">
        <v>3</v>
      </c>
      <c r="M3" s="37" t="s">
        <v>2</v>
      </c>
    </row>
    <row r="4" spans="1:13" s="2" customFormat="1" ht="21" customHeight="1" thickBot="1">
      <c r="A4" s="46"/>
      <c r="B4" s="48"/>
      <c r="C4" s="48"/>
      <c r="D4" s="48"/>
      <c r="E4" s="48"/>
      <c r="F4" s="48"/>
      <c r="G4" s="3">
        <v>1</v>
      </c>
      <c r="H4" s="3">
        <v>2</v>
      </c>
      <c r="I4" s="3">
        <v>3</v>
      </c>
      <c r="J4" s="3" t="s">
        <v>5</v>
      </c>
      <c r="K4" s="48"/>
      <c r="L4" s="48"/>
      <c r="M4" s="38"/>
    </row>
    <row r="5" spans="1:12" ht="15">
      <c r="A5" s="50" t="s">
        <v>82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21"/>
      <c r="B6" s="22"/>
      <c r="C6" s="22"/>
      <c r="D6" s="22"/>
      <c r="E6" s="23"/>
      <c r="F6" s="23"/>
      <c r="G6" s="22"/>
      <c r="H6" s="24"/>
      <c r="I6" s="24"/>
      <c r="J6" s="24"/>
      <c r="K6" s="21"/>
      <c r="L6" s="22"/>
      <c r="M6" s="23" t="s">
        <v>25</v>
      </c>
    </row>
    <row r="7" spans="1:13" ht="12.75">
      <c r="A7" s="29" t="s">
        <v>172</v>
      </c>
      <c r="B7" s="30" t="s">
        <v>153</v>
      </c>
      <c r="C7" s="30" t="s">
        <v>154</v>
      </c>
      <c r="D7" s="30" t="str">
        <f>"0,6262"</f>
        <v>0,6262</v>
      </c>
      <c r="E7" s="31" t="s">
        <v>19</v>
      </c>
      <c r="F7" s="31" t="s">
        <v>45</v>
      </c>
      <c r="G7" s="30" t="s">
        <v>132</v>
      </c>
      <c r="H7" s="32" t="s">
        <v>100</v>
      </c>
      <c r="I7" s="32" t="s">
        <v>100</v>
      </c>
      <c r="J7" s="32"/>
      <c r="K7" s="29" t="str">
        <f>"195,0"</f>
        <v>195,0</v>
      </c>
      <c r="L7" s="30" t="str">
        <f>"122,1090"</f>
        <v>122,1090</v>
      </c>
      <c r="M7" s="31" t="s">
        <v>25</v>
      </c>
    </row>
    <row r="9" spans="1:12" ht="15">
      <c r="A9" s="51" t="s">
        <v>165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3" ht="12.75">
      <c r="A10" s="21"/>
      <c r="B10" s="22"/>
      <c r="C10" s="22"/>
      <c r="D10" s="22"/>
      <c r="E10" s="23"/>
      <c r="F10" s="23"/>
      <c r="G10" s="22"/>
      <c r="H10" s="22"/>
      <c r="I10" s="22"/>
      <c r="J10" s="24"/>
      <c r="K10" s="21"/>
      <c r="L10" s="22"/>
      <c r="M10" s="23" t="s">
        <v>25</v>
      </c>
    </row>
    <row r="11" spans="1:13" ht="12.75">
      <c r="A11" s="29"/>
      <c r="B11" s="30"/>
      <c r="C11" s="30"/>
      <c r="D11" s="30"/>
      <c r="E11" s="31"/>
      <c r="F11" s="31"/>
      <c r="G11" s="30"/>
      <c r="H11" s="30"/>
      <c r="I11" s="30"/>
      <c r="J11" s="30"/>
      <c r="K11" s="29"/>
      <c r="L11" s="30"/>
      <c r="M11" s="31" t="s">
        <v>25</v>
      </c>
    </row>
    <row r="13" ht="15">
      <c r="E13" s="12" t="s">
        <v>26</v>
      </c>
    </row>
    <row r="14" ht="15">
      <c r="E14" s="12" t="s">
        <v>27</v>
      </c>
    </row>
    <row r="15" ht="15">
      <c r="E15" s="12" t="s">
        <v>28</v>
      </c>
    </row>
    <row r="16" ht="15">
      <c r="E16" s="12" t="s">
        <v>29</v>
      </c>
    </row>
    <row r="17" ht="15">
      <c r="E17" s="12" t="s">
        <v>29</v>
      </c>
    </row>
    <row r="18" ht="15">
      <c r="E18" s="12" t="s">
        <v>30</v>
      </c>
    </row>
    <row r="19" ht="15">
      <c r="E19" s="12"/>
    </row>
    <row r="21" spans="1:2" ht="18">
      <c r="A21" s="13" t="s">
        <v>31</v>
      </c>
      <c r="B21" s="14"/>
    </row>
    <row r="22" spans="1:2" ht="15">
      <c r="A22" s="15" t="s">
        <v>32</v>
      </c>
      <c r="B22" s="16"/>
    </row>
    <row r="23" spans="1:2" ht="14.25">
      <c r="A23" s="18"/>
      <c r="B23" s="19" t="s">
        <v>33</v>
      </c>
    </row>
    <row r="24" spans="1:5" ht="15">
      <c r="A24" s="20" t="s">
        <v>34</v>
      </c>
      <c r="B24" s="20" t="s">
        <v>35</v>
      </c>
      <c r="C24" s="20" t="s">
        <v>36</v>
      </c>
      <c r="D24" s="20" t="s">
        <v>37</v>
      </c>
      <c r="E24" s="20" t="s">
        <v>38</v>
      </c>
    </row>
    <row r="25" spans="1:5" ht="12.75">
      <c r="A25" s="17"/>
      <c r="E25" s="4"/>
    </row>
    <row r="26" spans="1:5" ht="12.75">
      <c r="A26" s="17"/>
      <c r="E26" s="4"/>
    </row>
    <row r="27" spans="1:5" ht="12.75">
      <c r="A27" s="17"/>
      <c r="E27" s="4"/>
    </row>
    <row r="28" spans="1:5" ht="12.75">
      <c r="A28" s="17" t="s">
        <v>151</v>
      </c>
      <c r="B28" s="1" t="s">
        <v>33</v>
      </c>
      <c r="C28" s="1" t="s">
        <v>116</v>
      </c>
      <c r="D28" s="1" t="s">
        <v>132</v>
      </c>
      <c r="E28" s="4" t="s">
        <v>175</v>
      </c>
    </row>
  </sheetData>
  <sheetProtection/>
  <mergeCells count="13">
    <mergeCell ref="A5:L5"/>
    <mergeCell ref="A9:L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showRowColHeaders="0" zoomScalePageLayoutView="0" workbookViewId="0" topLeftCell="A1">
      <selection activeCell="O6" sqref="O6"/>
    </sheetView>
  </sheetViews>
  <sheetFormatPr defaultColWidth="9.00390625" defaultRowHeight="12.75"/>
  <cols>
    <col min="1" max="1" width="28.25390625" style="4" bestFit="1" customWidth="1"/>
    <col min="2" max="2" width="28.375" style="1" bestFit="1" customWidth="1"/>
    <col min="3" max="3" width="6.625" style="1" bestFit="1" customWidth="1"/>
    <col min="4" max="4" width="9.25390625" style="1" bestFit="1" customWidth="1"/>
    <col min="5" max="5" width="22.75390625" style="5" bestFit="1" customWidth="1"/>
    <col min="6" max="6" width="27.75390625" style="5" bestFit="1" customWidth="1"/>
    <col min="7" max="7" width="3.625" style="1" bestFit="1" customWidth="1"/>
    <col min="8" max="9" width="2.125" style="1" bestFit="1" customWidth="1"/>
    <col min="10" max="14" width="4.625" style="1" bestFit="1" customWidth="1"/>
    <col min="15" max="15" width="7.875" style="4" bestFit="1" customWidth="1"/>
    <col min="16" max="16" width="6.625" style="1" bestFit="1" customWidth="1"/>
    <col min="17" max="17" width="8.875" style="5" bestFit="1" customWidth="1"/>
    <col min="18" max="16384" width="9.125" style="1" customWidth="1"/>
  </cols>
  <sheetData>
    <row r="1" spans="1:17" ht="28.5" customHeight="1">
      <c r="A1" s="52" t="s">
        <v>159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ht="61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s="2" customFormat="1" ht="12.75" customHeight="1">
      <c r="A3" s="45" t="s">
        <v>0</v>
      </c>
      <c r="B3" s="47" t="s">
        <v>8</v>
      </c>
      <c r="C3" s="47" t="s">
        <v>9</v>
      </c>
      <c r="D3" s="49" t="s">
        <v>13</v>
      </c>
      <c r="E3" s="49" t="s">
        <v>4</v>
      </c>
      <c r="F3" s="49" t="s">
        <v>10</v>
      </c>
      <c r="G3" s="49" t="s">
        <v>7</v>
      </c>
      <c r="H3" s="49"/>
      <c r="I3" s="49"/>
      <c r="J3" s="49"/>
      <c r="K3" s="49" t="s">
        <v>11</v>
      </c>
      <c r="L3" s="49"/>
      <c r="M3" s="49"/>
      <c r="N3" s="49"/>
      <c r="O3" s="49" t="s">
        <v>1</v>
      </c>
      <c r="P3" s="49" t="s">
        <v>3</v>
      </c>
      <c r="Q3" s="37" t="s">
        <v>2</v>
      </c>
    </row>
    <row r="4" spans="1:17" s="2" customFormat="1" ht="21" customHeight="1" thickBot="1">
      <c r="A4" s="46"/>
      <c r="B4" s="48"/>
      <c r="C4" s="48"/>
      <c r="D4" s="48"/>
      <c r="E4" s="48"/>
      <c r="F4" s="48"/>
      <c r="G4" s="3">
        <v>1</v>
      </c>
      <c r="H4" s="3">
        <v>2</v>
      </c>
      <c r="I4" s="3">
        <v>3</v>
      </c>
      <c r="J4" s="3" t="s">
        <v>5</v>
      </c>
      <c r="K4" s="3">
        <v>1</v>
      </c>
      <c r="L4" s="3">
        <v>2</v>
      </c>
      <c r="M4" s="3">
        <v>3</v>
      </c>
      <c r="N4" s="3" t="s">
        <v>5</v>
      </c>
      <c r="O4" s="48"/>
      <c r="P4" s="48"/>
      <c r="Q4" s="38"/>
    </row>
    <row r="5" spans="1:16" ht="15">
      <c r="A5" s="50" t="s">
        <v>14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7" ht="12.75">
      <c r="A6" s="8" t="s">
        <v>160</v>
      </c>
      <c r="B6" s="9" t="s">
        <v>161</v>
      </c>
      <c r="C6" s="9" t="s">
        <v>162</v>
      </c>
      <c r="D6" s="9" t="str">
        <f>"0,5710"</f>
        <v>0,5710</v>
      </c>
      <c r="E6" s="10" t="s">
        <v>19</v>
      </c>
      <c r="F6" s="10" t="s">
        <v>163</v>
      </c>
      <c r="G6" s="11"/>
      <c r="H6" s="11"/>
      <c r="I6" s="11"/>
      <c r="J6" s="11"/>
      <c r="K6" s="9" t="s">
        <v>155</v>
      </c>
      <c r="L6" s="11" t="s">
        <v>164</v>
      </c>
      <c r="M6" s="11" t="s">
        <v>164</v>
      </c>
      <c r="N6" s="11"/>
      <c r="O6" s="8" t="str">
        <f>"0.00"</f>
        <v>0.00</v>
      </c>
      <c r="P6" s="9" t="str">
        <f>"0,0000"</f>
        <v>0,0000</v>
      </c>
      <c r="Q6" s="10" t="s">
        <v>25</v>
      </c>
    </row>
    <row r="8" spans="1:16" ht="15">
      <c r="A8" s="51" t="s">
        <v>165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7" ht="12.75">
      <c r="A9" s="8" t="s">
        <v>167</v>
      </c>
      <c r="B9" s="9" t="s">
        <v>168</v>
      </c>
      <c r="C9" s="9" t="s">
        <v>169</v>
      </c>
      <c r="D9" s="9" t="str">
        <f>"0,5386"</f>
        <v>0,5386</v>
      </c>
      <c r="E9" s="10" t="s">
        <v>19</v>
      </c>
      <c r="F9" s="10" t="s">
        <v>45</v>
      </c>
      <c r="G9" s="11" t="s">
        <v>21</v>
      </c>
      <c r="H9" s="11"/>
      <c r="I9" s="11"/>
      <c r="J9" s="11"/>
      <c r="K9" s="11" t="s">
        <v>109</v>
      </c>
      <c r="L9" s="9" t="s">
        <v>109</v>
      </c>
      <c r="M9" s="11" t="s">
        <v>170</v>
      </c>
      <c r="N9" s="11"/>
      <c r="O9" s="8" t="str">
        <f>"0.00"</f>
        <v>0.00</v>
      </c>
      <c r="P9" s="9" t="str">
        <f>"0,0000"</f>
        <v>0,0000</v>
      </c>
      <c r="Q9" s="10" t="s">
        <v>25</v>
      </c>
    </row>
    <row r="11" ht="15">
      <c r="E11" s="12" t="s">
        <v>26</v>
      </c>
    </row>
    <row r="12" ht="15">
      <c r="E12" s="12" t="s">
        <v>27</v>
      </c>
    </row>
    <row r="13" ht="15">
      <c r="E13" s="12" t="s">
        <v>28</v>
      </c>
    </row>
    <row r="14" ht="15">
      <c r="E14" s="12" t="s">
        <v>29</v>
      </c>
    </row>
    <row r="15" ht="15">
      <c r="E15" s="12" t="s">
        <v>29</v>
      </c>
    </row>
    <row r="16" ht="15">
      <c r="E16" s="12" t="s">
        <v>30</v>
      </c>
    </row>
    <row r="17" ht="15">
      <c r="E17" s="12"/>
    </row>
    <row r="19" spans="1:2" ht="18">
      <c r="A19" s="13" t="s">
        <v>31</v>
      </c>
      <c r="B19" s="14"/>
    </row>
  </sheetData>
  <sheetProtection/>
  <mergeCells count="14">
    <mergeCell ref="A5:P5"/>
    <mergeCell ref="A8:P8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79">
      <selection activeCell="P21" sqref="P21"/>
    </sheetView>
  </sheetViews>
  <sheetFormatPr defaultColWidth="9.00390625" defaultRowHeight="12.75"/>
  <cols>
    <col min="1" max="1" width="28.25390625" style="4" bestFit="1" customWidth="1"/>
    <col min="2" max="2" width="28.375" style="1" bestFit="1" customWidth="1"/>
    <col min="3" max="3" width="6.25390625" style="1" bestFit="1" customWidth="1"/>
    <col min="4" max="4" width="9.25390625" style="1" bestFit="1" customWidth="1"/>
    <col min="5" max="5" width="22.75390625" style="5" bestFit="1" customWidth="1"/>
    <col min="6" max="6" width="27.625" style="5" bestFit="1" customWidth="1"/>
    <col min="7" max="7" width="3.625" style="1" bestFit="1" customWidth="1"/>
    <col min="8" max="9" width="2.125" style="1" bestFit="1" customWidth="1"/>
    <col min="10" max="14" width="4.625" style="1" bestFit="1" customWidth="1"/>
    <col min="15" max="15" width="7.875" style="4" bestFit="1" customWidth="1"/>
    <col min="16" max="16" width="6.625" style="1" bestFit="1" customWidth="1"/>
    <col min="17" max="17" width="8.875" style="5" bestFit="1" customWidth="1"/>
    <col min="18" max="16384" width="9.125" style="1" customWidth="1"/>
  </cols>
  <sheetData>
    <row r="1" spans="1:17" ht="28.5" customHeight="1">
      <c r="A1" s="52" t="s">
        <v>143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ht="61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s="2" customFormat="1" ht="12.75" customHeight="1">
      <c r="A3" s="45" t="s">
        <v>0</v>
      </c>
      <c r="B3" s="47" t="s">
        <v>8</v>
      </c>
      <c r="C3" s="47" t="s">
        <v>9</v>
      </c>
      <c r="D3" s="49" t="s">
        <v>13</v>
      </c>
      <c r="E3" s="49" t="s">
        <v>4</v>
      </c>
      <c r="F3" s="49" t="s">
        <v>10</v>
      </c>
      <c r="G3" s="49" t="s">
        <v>7</v>
      </c>
      <c r="H3" s="49"/>
      <c r="I3" s="49"/>
      <c r="J3" s="49"/>
      <c r="K3" s="49" t="s">
        <v>11</v>
      </c>
      <c r="L3" s="49"/>
      <c r="M3" s="49"/>
      <c r="N3" s="49"/>
      <c r="O3" s="49" t="s">
        <v>1</v>
      </c>
      <c r="P3" s="49" t="s">
        <v>3</v>
      </c>
      <c r="Q3" s="37" t="s">
        <v>2</v>
      </c>
    </row>
    <row r="4" spans="1:17" s="2" customFormat="1" ht="21" customHeight="1" thickBot="1">
      <c r="A4" s="46"/>
      <c r="B4" s="48"/>
      <c r="C4" s="48"/>
      <c r="D4" s="48"/>
      <c r="E4" s="48"/>
      <c r="F4" s="48"/>
      <c r="G4" s="3">
        <v>1</v>
      </c>
      <c r="H4" s="3">
        <v>2</v>
      </c>
      <c r="I4" s="3">
        <v>3</v>
      </c>
      <c r="J4" s="3" t="s">
        <v>5</v>
      </c>
      <c r="K4" s="3">
        <v>1</v>
      </c>
      <c r="L4" s="3">
        <v>2</v>
      </c>
      <c r="M4" s="3">
        <v>3</v>
      </c>
      <c r="N4" s="3" t="s">
        <v>5</v>
      </c>
      <c r="O4" s="48"/>
      <c r="P4" s="48"/>
      <c r="Q4" s="38"/>
    </row>
    <row r="5" spans="1:16" ht="15">
      <c r="A5" s="50" t="s">
        <v>44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7" ht="12.75">
      <c r="A6" s="8"/>
      <c r="B6" s="9"/>
      <c r="C6" s="9"/>
      <c r="D6" s="9"/>
      <c r="E6" s="10"/>
      <c r="F6" s="10"/>
      <c r="G6" s="11"/>
      <c r="H6" s="11"/>
      <c r="I6" s="11"/>
      <c r="J6" s="11"/>
      <c r="K6" s="11"/>
      <c r="L6" s="9"/>
      <c r="M6" s="11"/>
      <c r="N6" s="11"/>
      <c r="O6" s="8"/>
      <c r="P6" s="9"/>
      <c r="Q6" s="10" t="s">
        <v>25</v>
      </c>
    </row>
    <row r="8" spans="1:16" ht="15">
      <c r="A8" s="51" t="s">
        <v>62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7" ht="12.75">
      <c r="A9" s="8" t="s">
        <v>66</v>
      </c>
      <c r="B9" s="9" t="s">
        <v>63</v>
      </c>
      <c r="C9" s="9" t="s">
        <v>64</v>
      </c>
      <c r="D9" s="9" t="str">
        <f>"0,8128"</f>
        <v>0,8128</v>
      </c>
      <c r="E9" s="10" t="s">
        <v>19</v>
      </c>
      <c r="F9" s="10" t="s">
        <v>45</v>
      </c>
      <c r="G9" s="11" t="s">
        <v>21</v>
      </c>
      <c r="H9" s="11"/>
      <c r="I9" s="11"/>
      <c r="J9" s="11"/>
      <c r="K9" s="9" t="s">
        <v>144</v>
      </c>
      <c r="L9" s="9" t="s">
        <v>60</v>
      </c>
      <c r="M9" s="9" t="s">
        <v>50</v>
      </c>
      <c r="N9" s="11"/>
      <c r="O9" s="8" t="str">
        <f>"0.00"</f>
        <v>0.00</v>
      </c>
      <c r="P9" s="9" t="str">
        <f>"0,0000"</f>
        <v>0,0000</v>
      </c>
      <c r="Q9" s="10" t="s">
        <v>25</v>
      </c>
    </row>
    <row r="11" spans="1:16" ht="15">
      <c r="A11" s="51" t="s">
        <v>49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7" ht="12.75">
      <c r="A12" s="21"/>
      <c r="B12" s="22"/>
      <c r="C12" s="22"/>
      <c r="D12" s="22"/>
      <c r="E12" s="23"/>
      <c r="F12" s="23"/>
      <c r="G12" s="24"/>
      <c r="H12" s="24"/>
      <c r="I12" s="24"/>
      <c r="J12" s="24"/>
      <c r="K12" s="22"/>
      <c r="L12" s="22"/>
      <c r="M12" s="22"/>
      <c r="N12" s="24"/>
      <c r="O12" s="21" t="str">
        <f>"0.00"</f>
        <v>0.00</v>
      </c>
      <c r="P12" s="22"/>
      <c r="Q12" s="23" t="s">
        <v>25</v>
      </c>
    </row>
    <row r="13" spans="1:17" ht="12.75">
      <c r="A13" s="25"/>
      <c r="B13" s="26"/>
      <c r="C13" s="26"/>
      <c r="D13" s="26"/>
      <c r="E13" s="27"/>
      <c r="F13" s="27"/>
      <c r="G13" s="28"/>
      <c r="H13" s="28"/>
      <c r="I13" s="28"/>
      <c r="J13" s="28"/>
      <c r="K13" s="26"/>
      <c r="L13" s="28"/>
      <c r="M13" s="28"/>
      <c r="N13" s="28"/>
      <c r="O13" s="25"/>
      <c r="P13" s="26"/>
      <c r="Q13" s="27" t="s">
        <v>25</v>
      </c>
    </row>
    <row r="14" spans="1:17" ht="12.75">
      <c r="A14" s="25" t="s">
        <v>68</v>
      </c>
      <c r="B14" s="26" t="s">
        <v>145</v>
      </c>
      <c r="C14" s="26" t="s">
        <v>69</v>
      </c>
      <c r="D14" s="26" t="str">
        <f>"0,7307"</f>
        <v>0,7307</v>
      </c>
      <c r="E14" s="27" t="s">
        <v>19</v>
      </c>
      <c r="F14" s="27" t="s">
        <v>45</v>
      </c>
      <c r="G14" s="28" t="s">
        <v>21</v>
      </c>
      <c r="H14" s="28"/>
      <c r="I14" s="28"/>
      <c r="J14" s="28"/>
      <c r="K14" s="26" t="s">
        <v>53</v>
      </c>
      <c r="L14" s="26" t="s">
        <v>50</v>
      </c>
      <c r="M14" s="26" t="s">
        <v>51</v>
      </c>
      <c r="N14" s="28"/>
      <c r="O14" s="25" t="str">
        <f>"0.00"</f>
        <v>0.00</v>
      </c>
      <c r="P14" s="26" t="str">
        <f>"0,0000"</f>
        <v>0,0000</v>
      </c>
      <c r="Q14" s="27" t="s">
        <v>25</v>
      </c>
    </row>
    <row r="15" spans="1:17" ht="12.75">
      <c r="A15" s="29"/>
      <c r="B15" s="30"/>
      <c r="C15" s="30"/>
      <c r="D15" s="30"/>
      <c r="E15" s="31"/>
      <c r="F15" s="31"/>
      <c r="G15" s="32"/>
      <c r="H15" s="32"/>
      <c r="I15" s="32"/>
      <c r="J15" s="32"/>
      <c r="K15" s="30"/>
      <c r="L15" s="30"/>
      <c r="M15" s="32"/>
      <c r="N15" s="32"/>
      <c r="O15" s="29"/>
      <c r="P15" s="30"/>
      <c r="Q15" s="31" t="s">
        <v>25</v>
      </c>
    </row>
    <row r="17" spans="1:16" ht="15">
      <c r="A17" s="51" t="s">
        <v>70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7" ht="12.75">
      <c r="A18" s="21"/>
      <c r="B18" s="22"/>
      <c r="C18" s="22"/>
      <c r="D18" s="22"/>
      <c r="E18" s="23"/>
      <c r="F18" s="23"/>
      <c r="G18" s="24"/>
      <c r="H18" s="24"/>
      <c r="I18" s="24"/>
      <c r="J18" s="24"/>
      <c r="K18" s="22"/>
      <c r="L18" s="24"/>
      <c r="M18" s="22"/>
      <c r="N18" s="24"/>
      <c r="O18" s="21"/>
      <c r="P18" s="22"/>
      <c r="Q18" s="23" t="s">
        <v>25</v>
      </c>
    </row>
    <row r="19" spans="1:17" ht="12.75">
      <c r="A19" s="25" t="s">
        <v>146</v>
      </c>
      <c r="B19" s="26" t="s">
        <v>147</v>
      </c>
      <c r="C19" s="26" t="s">
        <v>74</v>
      </c>
      <c r="D19" s="26" t="str">
        <f>"0,6666"</f>
        <v>0,6666</v>
      </c>
      <c r="E19" s="27" t="s">
        <v>19</v>
      </c>
      <c r="F19" s="27" t="s">
        <v>75</v>
      </c>
      <c r="G19" s="28" t="s">
        <v>21</v>
      </c>
      <c r="H19" s="28"/>
      <c r="I19" s="28"/>
      <c r="J19" s="28"/>
      <c r="K19" s="26" t="s">
        <v>144</v>
      </c>
      <c r="L19" s="28" t="s">
        <v>60</v>
      </c>
      <c r="M19" s="26" t="s">
        <v>60</v>
      </c>
      <c r="N19" s="28"/>
      <c r="O19" s="25" t="str">
        <f>"0.00"</f>
        <v>0.00</v>
      </c>
      <c r="P19" s="26" t="str">
        <f>"0,0000"</f>
        <v>0,0000</v>
      </c>
      <c r="Q19" s="27" t="s">
        <v>25</v>
      </c>
    </row>
    <row r="20" spans="1:17" ht="12.75">
      <c r="A20" s="25"/>
      <c r="B20" s="26"/>
      <c r="C20" s="26"/>
      <c r="D20" s="26"/>
      <c r="E20" s="27"/>
      <c r="F20" s="27"/>
      <c r="G20" s="28"/>
      <c r="H20" s="28"/>
      <c r="I20" s="28"/>
      <c r="J20" s="28"/>
      <c r="K20" s="26"/>
      <c r="L20" s="26"/>
      <c r="M20" s="26"/>
      <c r="N20" s="28"/>
      <c r="O20" s="25"/>
      <c r="P20" s="26"/>
      <c r="Q20" s="27" t="s">
        <v>25</v>
      </c>
    </row>
    <row r="21" spans="1:17" ht="12.75">
      <c r="A21" s="29"/>
      <c r="B21" s="30"/>
      <c r="C21" s="30"/>
      <c r="D21" s="30"/>
      <c r="E21" s="31"/>
      <c r="F21" s="31"/>
      <c r="G21" s="32"/>
      <c r="H21" s="32"/>
      <c r="I21" s="32"/>
      <c r="J21" s="32"/>
      <c r="K21" s="30"/>
      <c r="L21" s="32"/>
      <c r="M21" s="30"/>
      <c r="N21" s="32"/>
      <c r="O21" s="29"/>
      <c r="P21" s="30"/>
      <c r="Q21" s="31" t="s">
        <v>25</v>
      </c>
    </row>
    <row r="23" spans="1:16" ht="15">
      <c r="A23" s="51" t="s">
        <v>82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7" ht="12.75">
      <c r="A24" s="21"/>
      <c r="B24" s="22"/>
      <c r="C24" s="22"/>
      <c r="D24" s="22"/>
      <c r="E24" s="23"/>
      <c r="F24" s="23"/>
      <c r="G24" s="24"/>
      <c r="H24" s="24"/>
      <c r="I24" s="24"/>
      <c r="J24" s="24"/>
      <c r="K24" s="22"/>
      <c r="L24" s="24"/>
      <c r="M24" s="24"/>
      <c r="N24" s="24"/>
      <c r="O24" s="21"/>
      <c r="P24" s="22"/>
      <c r="Q24" s="23" t="s">
        <v>25</v>
      </c>
    </row>
    <row r="25" spans="1:17" ht="12.75">
      <c r="A25" s="25"/>
      <c r="B25" s="26"/>
      <c r="C25" s="26"/>
      <c r="D25" s="26"/>
      <c r="E25" s="27"/>
      <c r="F25" s="27"/>
      <c r="G25" s="28"/>
      <c r="H25" s="28"/>
      <c r="I25" s="28"/>
      <c r="J25" s="28"/>
      <c r="K25" s="26"/>
      <c r="L25" s="28"/>
      <c r="M25" s="28"/>
      <c r="N25" s="28"/>
      <c r="O25" s="25"/>
      <c r="P25" s="26"/>
      <c r="Q25" s="27" t="s">
        <v>25</v>
      </c>
    </row>
    <row r="26" spans="1:17" ht="12.75">
      <c r="A26" s="25" t="s">
        <v>148</v>
      </c>
      <c r="B26" s="26" t="s">
        <v>149</v>
      </c>
      <c r="C26" s="26" t="s">
        <v>150</v>
      </c>
      <c r="D26" s="26" t="str">
        <f>"0,6295"</f>
        <v>0,6295</v>
      </c>
      <c r="E26" s="27" t="s">
        <v>19</v>
      </c>
      <c r="F26" s="27" t="s">
        <v>45</v>
      </c>
      <c r="G26" s="28" t="s">
        <v>21</v>
      </c>
      <c r="H26" s="28"/>
      <c r="I26" s="28"/>
      <c r="J26" s="28"/>
      <c r="K26" s="26" t="s">
        <v>53</v>
      </c>
      <c r="L26" s="26" t="s">
        <v>58</v>
      </c>
      <c r="M26" s="26" t="s">
        <v>48</v>
      </c>
      <c r="N26" s="28"/>
      <c r="O26" s="25" t="str">
        <f>"0.00"</f>
        <v>0.00</v>
      </c>
      <c r="P26" s="26" t="str">
        <f>"0,0000"</f>
        <v>0,0000</v>
      </c>
      <c r="Q26" s="27" t="s">
        <v>25</v>
      </c>
    </row>
    <row r="27" spans="1:17" ht="12.75">
      <c r="A27" s="25" t="s">
        <v>152</v>
      </c>
      <c r="B27" s="26" t="s">
        <v>153</v>
      </c>
      <c r="C27" s="26" t="s">
        <v>154</v>
      </c>
      <c r="D27" s="26" t="str">
        <f>"0,6262"</f>
        <v>0,6262</v>
      </c>
      <c r="E27" s="27" t="s">
        <v>19</v>
      </c>
      <c r="F27" s="27" t="s">
        <v>45</v>
      </c>
      <c r="G27" s="28"/>
      <c r="H27" s="28"/>
      <c r="I27" s="28"/>
      <c r="J27" s="28"/>
      <c r="K27" s="26" t="s">
        <v>58</v>
      </c>
      <c r="L27" s="26" t="s">
        <v>48</v>
      </c>
      <c r="M27" s="28" t="s">
        <v>155</v>
      </c>
      <c r="N27" s="28"/>
      <c r="O27" s="25" t="str">
        <f>"0.00"</f>
        <v>0.00</v>
      </c>
      <c r="P27" s="26" t="str">
        <f>"0,0000"</f>
        <v>0,0000</v>
      </c>
      <c r="Q27" s="27" t="s">
        <v>25</v>
      </c>
    </row>
    <row r="28" spans="1:17" ht="12.75">
      <c r="A28" s="29"/>
      <c r="B28" s="30"/>
      <c r="C28" s="30"/>
      <c r="D28" s="30"/>
      <c r="E28" s="31"/>
      <c r="F28" s="31"/>
      <c r="G28" s="32"/>
      <c r="H28" s="32"/>
      <c r="I28" s="32"/>
      <c r="J28" s="32"/>
      <c r="K28" s="30"/>
      <c r="L28" s="30"/>
      <c r="M28" s="32"/>
      <c r="N28" s="32"/>
      <c r="O28" s="29"/>
      <c r="P28" s="30"/>
      <c r="Q28" s="31" t="s">
        <v>25</v>
      </c>
    </row>
    <row r="30" spans="1:16" ht="15">
      <c r="A30" s="51" t="s">
        <v>83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17" ht="12.75">
      <c r="A31" s="8"/>
      <c r="B31" s="9"/>
      <c r="C31" s="9"/>
      <c r="D31" s="9"/>
      <c r="E31" s="10"/>
      <c r="F31" s="10"/>
      <c r="G31" s="11"/>
      <c r="H31" s="11"/>
      <c r="I31" s="11"/>
      <c r="J31" s="11"/>
      <c r="K31" s="9"/>
      <c r="L31" s="9"/>
      <c r="M31" s="11"/>
      <c r="N31" s="11"/>
      <c r="O31" s="8"/>
      <c r="P31" s="9"/>
      <c r="Q31" s="10" t="s">
        <v>25</v>
      </c>
    </row>
    <row r="33" spans="1:16" ht="15">
      <c r="A33" s="51" t="s">
        <v>14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1:17" ht="12.75">
      <c r="A34" s="21" t="s">
        <v>156</v>
      </c>
      <c r="B34" s="22" t="s">
        <v>157</v>
      </c>
      <c r="C34" s="22" t="s">
        <v>158</v>
      </c>
      <c r="D34" s="22" t="str">
        <f>"0,5707"</f>
        <v>0,5707</v>
      </c>
      <c r="E34" s="23" t="s">
        <v>19</v>
      </c>
      <c r="F34" s="23" t="s">
        <v>45</v>
      </c>
      <c r="G34" s="24"/>
      <c r="H34" s="24"/>
      <c r="I34" s="24"/>
      <c r="J34" s="24"/>
      <c r="K34" s="22" t="s">
        <v>46</v>
      </c>
      <c r="L34" s="22" t="s">
        <v>47</v>
      </c>
      <c r="M34" s="24" t="s">
        <v>155</v>
      </c>
      <c r="N34" s="24"/>
      <c r="O34" s="21" t="str">
        <f>"0.00"</f>
        <v>0.00</v>
      </c>
      <c r="P34" s="22" t="str">
        <f>"0,0000"</f>
        <v>0,0000</v>
      </c>
      <c r="Q34" s="23" t="s">
        <v>25</v>
      </c>
    </row>
    <row r="35" spans="1:17" ht="12.75">
      <c r="A35" s="29"/>
      <c r="B35" s="30"/>
      <c r="C35" s="30"/>
      <c r="D35" s="30"/>
      <c r="E35" s="31"/>
      <c r="F35" s="31"/>
      <c r="G35" s="32"/>
      <c r="H35" s="32"/>
      <c r="I35" s="32"/>
      <c r="J35" s="32"/>
      <c r="K35" s="30"/>
      <c r="L35" s="30"/>
      <c r="M35" s="32"/>
      <c r="N35" s="32"/>
      <c r="O35" s="29"/>
      <c r="P35" s="30"/>
      <c r="Q35" s="31" t="s">
        <v>25</v>
      </c>
    </row>
    <row r="37" ht="15">
      <c r="E37" s="12" t="s">
        <v>26</v>
      </c>
    </row>
    <row r="38" ht="15">
      <c r="E38" s="12" t="s">
        <v>27</v>
      </c>
    </row>
    <row r="39" ht="15">
      <c r="E39" s="12" t="s">
        <v>28</v>
      </c>
    </row>
    <row r="40" ht="15">
      <c r="E40" s="12" t="s">
        <v>29</v>
      </c>
    </row>
    <row r="41" ht="15">
      <c r="E41" s="12" t="s">
        <v>29</v>
      </c>
    </row>
    <row r="42" ht="15">
      <c r="E42" s="12" t="s">
        <v>30</v>
      </c>
    </row>
    <row r="43" ht="15">
      <c r="E43" s="12"/>
    </row>
    <row r="45" spans="1:2" ht="18">
      <c r="A45" s="13" t="s">
        <v>31</v>
      </c>
      <c r="B45" s="14"/>
    </row>
  </sheetData>
  <sheetProtection/>
  <mergeCells count="19">
    <mergeCell ref="Q3:Q4"/>
    <mergeCell ref="A5:P5"/>
    <mergeCell ref="A8:P8"/>
    <mergeCell ref="A11:P11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17:P17"/>
    <mergeCell ref="A23:P23"/>
    <mergeCell ref="A30:P30"/>
    <mergeCell ref="A33:P33"/>
    <mergeCell ref="O3:O4"/>
    <mergeCell ref="P3:P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37">
      <selection activeCell="A1" sqref="A1:K2"/>
    </sheetView>
  </sheetViews>
  <sheetFormatPr defaultColWidth="9.00390625" defaultRowHeight="12.75"/>
  <cols>
    <col min="1" max="1" width="28.25390625" style="4" bestFit="1" customWidth="1"/>
    <col min="2" max="2" width="26.25390625" style="1" bestFit="1" customWidth="1"/>
    <col min="3" max="3" width="6.25390625" style="1" bestFit="1" customWidth="1"/>
    <col min="4" max="4" width="6.625" style="1" bestFit="1" customWidth="1"/>
    <col min="5" max="5" width="22.75390625" style="5" bestFit="1" customWidth="1"/>
    <col min="6" max="6" width="17.25390625" style="5" bestFit="1" customWidth="1"/>
    <col min="7" max="7" width="2.125" style="1" bestFit="1" customWidth="1"/>
    <col min="8" max="8" width="2.125" style="34" bestFit="1" customWidth="1"/>
    <col min="9" max="9" width="7.875" style="4" bestFit="1" customWidth="1"/>
    <col min="10" max="10" width="6.375" style="1" bestFit="1" customWidth="1"/>
    <col min="11" max="11" width="8.875" style="5" bestFit="1" customWidth="1"/>
    <col min="12" max="16384" width="9.125" style="1" customWidth="1"/>
  </cols>
  <sheetData>
    <row r="1" spans="1:11" ht="28.5" customHeight="1">
      <c r="A1" s="52" t="s">
        <v>142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61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2" customFormat="1" ht="12.75" customHeight="1">
      <c r="A3" s="45" t="s">
        <v>0</v>
      </c>
      <c r="B3" s="47" t="s">
        <v>8</v>
      </c>
      <c r="C3" s="47" t="s">
        <v>9</v>
      </c>
      <c r="D3" s="49"/>
      <c r="E3" s="49" t="s">
        <v>4</v>
      </c>
      <c r="F3" s="49" t="s">
        <v>10</v>
      </c>
      <c r="G3" s="49" t="s">
        <v>136</v>
      </c>
      <c r="H3" s="49"/>
      <c r="I3" s="49" t="s">
        <v>139</v>
      </c>
      <c r="J3" s="49" t="s">
        <v>3</v>
      </c>
      <c r="K3" s="37" t="s">
        <v>2</v>
      </c>
    </row>
    <row r="4" spans="1:11" s="2" customFormat="1" ht="21" customHeight="1" thickBot="1">
      <c r="A4" s="46"/>
      <c r="B4" s="48"/>
      <c r="C4" s="48"/>
      <c r="D4" s="48"/>
      <c r="E4" s="48"/>
      <c r="F4" s="48"/>
      <c r="G4" s="3" t="s">
        <v>137</v>
      </c>
      <c r="H4" s="33" t="s">
        <v>138</v>
      </c>
      <c r="I4" s="48"/>
      <c r="J4" s="48"/>
      <c r="K4" s="38"/>
    </row>
    <row r="6" ht="15">
      <c r="E6" s="12" t="s">
        <v>26</v>
      </c>
    </row>
    <row r="7" ht="15">
      <c r="E7" s="12" t="s">
        <v>27</v>
      </c>
    </row>
    <row r="8" ht="15">
      <c r="E8" s="12" t="s">
        <v>28</v>
      </c>
    </row>
    <row r="9" ht="15">
      <c r="E9" s="12" t="s">
        <v>29</v>
      </c>
    </row>
    <row r="10" ht="15">
      <c r="E10" s="12" t="s">
        <v>29</v>
      </c>
    </row>
    <row r="11" ht="15">
      <c r="E11" s="12" t="s">
        <v>30</v>
      </c>
    </row>
    <row r="12" ht="15">
      <c r="E12" s="12"/>
    </row>
    <row r="14" spans="1:2" ht="18">
      <c r="A14" s="13" t="s">
        <v>31</v>
      </c>
      <c r="B14" s="14"/>
    </row>
  </sheetData>
  <sheetProtection/>
  <mergeCells count="11"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37">
      <selection activeCell="A1" sqref="A1:U2"/>
    </sheetView>
  </sheetViews>
  <sheetFormatPr defaultColWidth="9.00390625" defaultRowHeight="12.75"/>
  <cols>
    <col min="1" max="1" width="28.25390625" style="4" bestFit="1" customWidth="1"/>
    <col min="2" max="2" width="26.25390625" style="1" bestFit="1" customWidth="1"/>
    <col min="3" max="3" width="6.25390625" style="1" bestFit="1" customWidth="1"/>
    <col min="4" max="4" width="6.625" style="1" bestFit="1" customWidth="1"/>
    <col min="5" max="5" width="22.75390625" style="5" bestFit="1" customWidth="1"/>
    <col min="6" max="6" width="17.25390625" style="5" bestFit="1" customWidth="1"/>
    <col min="7" max="7" width="2.125" style="1" bestFit="1" customWidth="1"/>
    <col min="8" max="8" width="2.125" style="34" bestFit="1" customWidth="1"/>
    <col min="9" max="9" width="7.875" style="4" bestFit="1" customWidth="1"/>
    <col min="10" max="10" width="6.375" style="1" bestFit="1" customWidth="1"/>
    <col min="11" max="11" width="8.875" style="5" bestFit="1" customWidth="1"/>
    <col min="12" max="16384" width="9.125" style="1" customWidth="1"/>
  </cols>
  <sheetData>
    <row r="1" spans="1:11" ht="28.5" customHeight="1">
      <c r="A1" s="52" t="s">
        <v>141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61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2" customFormat="1" ht="12.75" customHeight="1">
      <c r="A3" s="45" t="s">
        <v>0</v>
      </c>
      <c r="B3" s="47" t="s">
        <v>8</v>
      </c>
      <c r="C3" s="47" t="s">
        <v>9</v>
      </c>
      <c r="D3" s="49"/>
      <c r="E3" s="49" t="s">
        <v>4</v>
      </c>
      <c r="F3" s="49" t="s">
        <v>10</v>
      </c>
      <c r="G3" s="49" t="s">
        <v>136</v>
      </c>
      <c r="H3" s="49"/>
      <c r="I3" s="49" t="s">
        <v>139</v>
      </c>
      <c r="J3" s="49" t="s">
        <v>3</v>
      </c>
      <c r="K3" s="37" t="s">
        <v>2</v>
      </c>
    </row>
    <row r="4" spans="1:11" s="2" customFormat="1" ht="21" customHeight="1" thickBot="1">
      <c r="A4" s="46"/>
      <c r="B4" s="48"/>
      <c r="C4" s="48"/>
      <c r="D4" s="48"/>
      <c r="E4" s="48"/>
      <c r="F4" s="48"/>
      <c r="G4" s="3" t="s">
        <v>137</v>
      </c>
      <c r="H4" s="33" t="s">
        <v>138</v>
      </c>
      <c r="I4" s="48"/>
      <c r="J4" s="48"/>
      <c r="K4" s="38"/>
    </row>
    <row r="6" ht="15">
      <c r="E6" s="12" t="s">
        <v>26</v>
      </c>
    </row>
    <row r="7" ht="15">
      <c r="E7" s="12" t="s">
        <v>27</v>
      </c>
    </row>
    <row r="8" ht="15">
      <c r="E8" s="12" t="s">
        <v>28</v>
      </c>
    </row>
    <row r="9" ht="15">
      <c r="E9" s="12" t="s">
        <v>29</v>
      </c>
    </row>
    <row r="10" ht="15">
      <c r="E10" s="12" t="s">
        <v>29</v>
      </c>
    </row>
    <row r="11" ht="15">
      <c r="E11" s="12" t="s">
        <v>30</v>
      </c>
    </row>
    <row r="12" ht="15">
      <c r="E12" s="12"/>
    </row>
    <row r="14" spans="1:2" ht="18">
      <c r="A14" s="13" t="s">
        <v>31</v>
      </c>
      <c r="B14" s="14"/>
    </row>
  </sheetData>
  <sheetProtection/>
  <mergeCells count="11"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8.25390625" style="4" bestFit="1" customWidth="1"/>
    <col min="2" max="2" width="26.25390625" style="1" bestFit="1" customWidth="1"/>
    <col min="3" max="3" width="6.25390625" style="1" bestFit="1" customWidth="1"/>
    <col min="4" max="4" width="6.625" style="1" bestFit="1" customWidth="1"/>
    <col min="5" max="5" width="22.75390625" style="5" bestFit="1" customWidth="1"/>
    <col min="6" max="6" width="17.25390625" style="5" bestFit="1" customWidth="1"/>
    <col min="7" max="7" width="2.125" style="1" bestFit="1" customWidth="1"/>
    <col min="8" max="8" width="2.125" style="34" bestFit="1" customWidth="1"/>
    <col min="9" max="9" width="7.875" style="4" bestFit="1" customWidth="1"/>
    <col min="10" max="10" width="6.375" style="1" bestFit="1" customWidth="1"/>
    <col min="11" max="11" width="8.875" style="5" bestFit="1" customWidth="1"/>
    <col min="12" max="16384" width="9.125" style="1" customWidth="1"/>
  </cols>
  <sheetData>
    <row r="1" spans="1:11" ht="28.5" customHeight="1">
      <c r="A1" s="52" t="s">
        <v>140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61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2" customFormat="1" ht="12.75" customHeight="1">
      <c r="A3" s="45" t="s">
        <v>0</v>
      </c>
      <c r="B3" s="47" t="s">
        <v>8</v>
      </c>
      <c r="C3" s="47" t="s">
        <v>9</v>
      </c>
      <c r="D3" s="49"/>
      <c r="E3" s="49" t="s">
        <v>4</v>
      </c>
      <c r="F3" s="49" t="s">
        <v>10</v>
      </c>
      <c r="G3" s="49" t="s">
        <v>136</v>
      </c>
      <c r="H3" s="49"/>
      <c r="I3" s="49" t="s">
        <v>139</v>
      </c>
      <c r="J3" s="49" t="s">
        <v>3</v>
      </c>
      <c r="K3" s="37" t="s">
        <v>2</v>
      </c>
    </row>
    <row r="4" spans="1:11" s="2" customFormat="1" ht="21" customHeight="1" thickBot="1">
      <c r="A4" s="46"/>
      <c r="B4" s="48"/>
      <c r="C4" s="48"/>
      <c r="D4" s="48"/>
      <c r="E4" s="48"/>
      <c r="F4" s="48"/>
      <c r="G4" s="3" t="s">
        <v>137</v>
      </c>
      <c r="H4" s="33" t="s">
        <v>138</v>
      </c>
      <c r="I4" s="48"/>
      <c r="J4" s="48"/>
      <c r="K4" s="38"/>
    </row>
    <row r="6" ht="15">
      <c r="E6" s="12" t="s">
        <v>26</v>
      </c>
    </row>
    <row r="7" ht="15">
      <c r="E7" s="12" t="s">
        <v>27</v>
      </c>
    </row>
    <row r="8" ht="15">
      <c r="E8" s="12" t="s">
        <v>28</v>
      </c>
    </row>
    <row r="9" ht="15">
      <c r="E9" s="12" t="s">
        <v>29</v>
      </c>
    </row>
    <row r="10" ht="15">
      <c r="E10" s="12" t="s">
        <v>29</v>
      </c>
    </row>
    <row r="11" ht="15">
      <c r="E11" s="12" t="s">
        <v>30</v>
      </c>
    </row>
    <row r="12" ht="15">
      <c r="E12" s="12"/>
    </row>
    <row r="14" spans="1:2" ht="18">
      <c r="A14" s="13" t="s">
        <v>31</v>
      </c>
      <c r="B14" s="14"/>
    </row>
  </sheetData>
  <sheetProtection/>
  <mergeCells count="11"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8.25390625" style="4" bestFit="1" customWidth="1"/>
    <col min="2" max="2" width="26.25390625" style="1" bestFit="1" customWidth="1"/>
    <col min="3" max="3" width="6.25390625" style="1" bestFit="1" customWidth="1"/>
    <col min="4" max="4" width="6.625" style="1" bestFit="1" customWidth="1"/>
    <col min="5" max="5" width="22.75390625" style="5" bestFit="1" customWidth="1"/>
    <col min="6" max="6" width="17.25390625" style="5" bestFit="1" customWidth="1"/>
    <col min="7" max="7" width="2.125" style="1" bestFit="1" customWidth="1"/>
    <col min="8" max="8" width="2.125" style="34" bestFit="1" customWidth="1"/>
    <col min="9" max="9" width="7.875" style="4" bestFit="1" customWidth="1"/>
    <col min="10" max="10" width="6.375" style="1" bestFit="1" customWidth="1"/>
    <col min="11" max="11" width="8.875" style="5" bestFit="1" customWidth="1"/>
    <col min="12" max="16384" width="9.125" style="1" customWidth="1"/>
  </cols>
  <sheetData>
    <row r="1" spans="1:11" ht="28.5" customHeight="1">
      <c r="A1" s="52" t="s">
        <v>135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61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2" customFormat="1" ht="12.75" customHeight="1">
      <c r="A3" s="45" t="s">
        <v>0</v>
      </c>
      <c r="B3" s="47" t="s">
        <v>8</v>
      </c>
      <c r="C3" s="47" t="s">
        <v>9</v>
      </c>
      <c r="D3" s="49"/>
      <c r="E3" s="49" t="s">
        <v>4</v>
      </c>
      <c r="F3" s="49" t="s">
        <v>10</v>
      </c>
      <c r="G3" s="49" t="s">
        <v>136</v>
      </c>
      <c r="H3" s="49"/>
      <c r="I3" s="49" t="s">
        <v>139</v>
      </c>
      <c r="J3" s="49" t="s">
        <v>3</v>
      </c>
      <c r="K3" s="37" t="s">
        <v>2</v>
      </c>
    </row>
    <row r="4" spans="1:11" s="2" customFormat="1" ht="21" customHeight="1" thickBot="1">
      <c r="A4" s="46"/>
      <c r="B4" s="48"/>
      <c r="C4" s="48"/>
      <c r="D4" s="48"/>
      <c r="E4" s="48"/>
      <c r="F4" s="48"/>
      <c r="G4" s="3" t="s">
        <v>137</v>
      </c>
      <c r="H4" s="33" t="s">
        <v>138</v>
      </c>
      <c r="I4" s="48"/>
      <c r="J4" s="48"/>
      <c r="K4" s="38"/>
    </row>
    <row r="6" ht="15">
      <c r="E6" s="12" t="s">
        <v>26</v>
      </c>
    </row>
    <row r="7" ht="15">
      <c r="E7" s="12" t="s">
        <v>27</v>
      </c>
    </row>
    <row r="8" ht="15">
      <c r="E8" s="12" t="s">
        <v>28</v>
      </c>
    </row>
    <row r="9" ht="15">
      <c r="E9" s="12" t="s">
        <v>29</v>
      </c>
    </row>
    <row r="10" ht="15">
      <c r="E10" s="12" t="s">
        <v>29</v>
      </c>
    </row>
    <row r="11" ht="15">
      <c r="E11" s="12" t="s">
        <v>30</v>
      </c>
    </row>
    <row r="12" ht="15">
      <c r="E12" s="12"/>
    </row>
    <row r="14" spans="1:2" ht="18">
      <c r="A14" s="13" t="s">
        <v>31</v>
      </c>
      <c r="B14" s="14"/>
    </row>
  </sheetData>
  <sheetProtection/>
  <mergeCells count="11"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2018-10-10T03:11:41Z</dcterms:modified>
  <cp:category/>
  <cp:version/>
  <cp:contentType/>
  <cp:contentStatus/>
</cp:coreProperties>
</file>